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〆切1.20】公営企業に係る経営比較分析表（令和３年度決算）の分析等について\経営比較分析表（非法適）\経営比較分析表（非法適）\水道事業\"/>
    </mc:Choice>
  </mc:AlternateContent>
  <xr:revisionPtr revIDLastSave="0" documentId="13_ncr:1_{974909D8-DA64-425B-AF95-5533A78428D6}" xr6:coauthVersionLast="36" xr6:coauthVersionMax="36" xr10:uidLastSave="{00000000-0000-0000-0000-000000000000}"/>
  <workbookProtection workbookAlgorithmName="SHA-512" workbookHashValue="GdijKwXb40gC8oxMiy25hjACstlANbg59+jK35zHTQwYx5d8huBQ+5+NBrly1JgpV0n1VJRNBklSR4uIvMuJFQ==" workbookSaltValue="p6IQbwP82jpEUuG+2ZcxbQ=="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B10" i="4"/>
  <c r="AT8" i="4"/>
  <c r="AD8" i="4"/>
  <c r="P8" i="4"/>
  <c r="B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<sst xmlns="http://schemas.openxmlformats.org/spreadsheetml/2006/main" count="233" uniqueCount="119">
  <si>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</si>
  <si>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</si>
  <si>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</si>
  <si>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</si>
  <si>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</si>
  <si>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</si>
  <si>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</si>
  <si>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</si>
  <si>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</si>
  <si>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</si>
  <si>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</si>
  <si>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</si>
  <si>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</si>
  <si>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</si>
  <si>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</si>
  <si>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</si>
  <si>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</si>
  <si>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</si>
  <si>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</si>
  <si>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</si>
  <si>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</si>
  <si>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</si>
  <si>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</si>
  <si>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</si>
  <si>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</si>
  <si>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</si>
  <si>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</si>
  <si>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</si>
  <si>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</si>
  <si>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</si>
  <si>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</si>
  <si>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</si>
  <si>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</si>
  <si>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</si>
  <si>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</si>
  <si>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</si>
  <si>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</si>
  <si>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</si>
  <si>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</si>
  <si>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</si>
  <si>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</si>
  <si>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</si>
  <si>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</si>
  <si>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</si>
  <si>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</si>
  <si>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</si>
  <si>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</si>
  <si>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</si>
  <si>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</si>
  <si>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</si>
  <si>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</si>
  <si>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</si>
  <si>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</si>
  <si>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</si>
  <si>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</si>
  <si>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</si>
  <si>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</si>
  <si>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</si>
  <si>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</si>
  <si>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</si>
  <si>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</si>
  <si>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</si>
  <si>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</si>
  <si>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</si>
  <si>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</si>
  <si>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</si>
  <si>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</si>
  <si>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</si>
  <si>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</si>
  <si>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</si>
  <si>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</si>
  <si>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</si>
  <si>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</si>
  <si>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</si>
  <si>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</si>
  <si>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</si>
  <si>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</si>
  <si>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</si>
  <si>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</si>
  <si>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</si>
  <si>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</si>
  <si>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</si>
  <si>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</si>
  <si>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</si>
  <si>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</si>
  <si>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</si>
  <si>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</si>
  <si>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</si>
  <si>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</si>
  <si>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</si>
  <si>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</si>
  <si>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</si>
  <si>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</si>
  <si>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</si>
  <si>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</si>
  <si>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</si>
  <si>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</si>
  <si>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</si>
  <si>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</si>
  <si>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</si>
  <si>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</si>
  <si>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</si>
  <si>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</si>
  <si>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</si>
  <si>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</si>
  <si>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</si>
  <si>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</si>
  <si>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</si>
  <si>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</si>
  <si>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</si>
  <si>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</si>
  <si>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</si>
  <si>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</si>
  <si>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</si>
  <si>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</si>
  <si>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</si>
  <si>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③管路更新率は、更新整備事業の実施に伴い類似団体平均値より高い数値となっている。しかし、管路の漏水も増加傾向にあるため、計画的な更新を実施を検討していきたい。</t>
    <rPh sb="1" eb="3">
      <t>カンロ</t>
    </rPh>
    <rPh sb="3" eb="5">
      <t>コウシン</t>
    </rPh>
    <rPh sb="5" eb="6">
      <t>リツ</t>
    </rPh>
    <rPh sb="8" eb="10">
      <t>コウシン</t>
    </rPh>
    <rPh sb="10" eb="12">
      <t>セイビ</t>
    </rPh>
    <rPh sb="12" eb="14">
      <t>ジギョウ</t>
    </rPh>
    <rPh sb="15" eb="17">
      <t>ジッシ</t>
    </rPh>
    <rPh sb="18" eb="19">
      <t>トモナ</t>
    </rPh>
    <rPh sb="20" eb="22">
      <t>ルイジ</t>
    </rPh>
    <rPh sb="22" eb="24">
      <t>ダンタイ</t>
    </rPh>
    <rPh sb="24" eb="27">
      <t>ヘイキンチ</t>
    </rPh>
    <rPh sb="29" eb="30">
      <t>タカ</t>
    </rPh>
    <rPh sb="31" eb="33">
      <t>スウチ</t>
    </rPh>
    <rPh sb="44" eb="46">
      <t>カンロ</t>
    </rPh>
    <rPh sb="47" eb="49">
      <t>ロウスイ</t>
    </rPh>
    <rPh sb="50" eb="52">
      <t>ゾウカ</t>
    </rPh>
    <rPh sb="52" eb="54">
      <t>ケイコウ</t>
    </rPh>
    <rPh sb="60" eb="63">
      <t>ケイカクテキ</t>
    </rPh>
    <rPh sb="64" eb="66">
      <t>コウシン</t>
    </rPh>
    <rPh sb="67" eb="69">
      <t>ジッシ</t>
    </rPh>
    <rPh sb="70" eb="72">
      <t>ケントウ</t>
    </rPh>
    <phoneticPr fontId="4"/>
  </si>
  <si>
    <t>①収益的収支比率は、対前年比で減としており、施設および水道管の老朽化による修繕費の増加や水光熱費の増額によるものであり、資産の更新等改善が必要となる。　　           　　　　　      　　　④企業債残高対給水収益比率は、海底送水管公人整備事業及び配水池更新工事等の実施により、耐前年比より増である。今後も計画により更新整備事業等により増える見込みである。                                                       　　　　　　　　　　　　　　　⑤料金回収率は、対前年比より減としている。コロナ対策として、水道料金の減免実施により減となっている。　　                                                       　　　　　　　　　　　⑥給水原価は、年々増加傾向にあり、維持管理費や修繕等の支出増によるもの。維持管理費の縮減等に努めていきたい。　　                                               　　　　　　　⑦施設利用率は、類似団体平均値より高い数値で推移しているため、敵積な施設規模で運営していると考えられる。　　　                                                         　　　　　⑧有収率は、類似団体平均値より下回っており、継続して漏水調査の実施および老朽管の更新等検討していきたい。</t>
    <rPh sb="1" eb="4">
      <t>シュウエキテキ</t>
    </rPh>
    <rPh sb="4" eb="6">
      <t>シュウシ</t>
    </rPh>
    <rPh sb="6" eb="8">
      <t>ヒリツ</t>
    </rPh>
    <rPh sb="11" eb="13">
      <t>ゼンネン</t>
    </rPh>
    <rPh sb="22" eb="24">
      <t>シセツ</t>
    </rPh>
    <rPh sb="27" eb="30">
      <t>スイドウカン</t>
    </rPh>
    <rPh sb="31" eb="34">
      <t>ロウキュウカ</t>
    </rPh>
    <rPh sb="37" eb="39">
      <t>シュウゼン</t>
    </rPh>
    <rPh sb="39" eb="40">
      <t>ヒ</t>
    </rPh>
    <rPh sb="41" eb="43">
      <t>ゾウカ</t>
    </rPh>
    <rPh sb="44" eb="47">
      <t>スイコウネツ</t>
    </rPh>
    <rPh sb="47" eb="48">
      <t>ヒ</t>
    </rPh>
    <rPh sb="49" eb="51">
      <t>ゾウガク</t>
    </rPh>
    <rPh sb="60" eb="62">
      <t>シサン</t>
    </rPh>
    <rPh sb="63" eb="65">
      <t>コウシン</t>
    </rPh>
    <rPh sb="65" eb="66">
      <t>トウ</t>
    </rPh>
    <rPh sb="66" eb="68">
      <t>カイゼン</t>
    </rPh>
    <rPh sb="69" eb="71">
      <t>ヒツヨウ</t>
    </rPh>
    <rPh sb="103" eb="105">
      <t>キギョウ</t>
    </rPh>
    <rPh sb="105" eb="106">
      <t>サイ</t>
    </rPh>
    <rPh sb="106" eb="108">
      <t>ザンダカ</t>
    </rPh>
    <rPh sb="108" eb="109">
      <t>タイ</t>
    </rPh>
    <rPh sb="109" eb="111">
      <t>キュウスイ</t>
    </rPh>
    <rPh sb="111" eb="113">
      <t>シュウエキ</t>
    </rPh>
    <rPh sb="113" eb="115">
      <t>ヒリツ</t>
    </rPh>
    <rPh sb="117" eb="119">
      <t>カイテイ</t>
    </rPh>
    <rPh sb="119" eb="122">
      <t>ソウスイカン</t>
    </rPh>
    <rPh sb="122" eb="124">
      <t>コウジン</t>
    </rPh>
    <rPh sb="124" eb="126">
      <t>セイビ</t>
    </rPh>
    <rPh sb="126" eb="128">
      <t>ジギョウ</t>
    </rPh>
    <rPh sb="128" eb="129">
      <t>オヨ</t>
    </rPh>
    <rPh sb="130" eb="133">
      <t>ハイスイチ</t>
    </rPh>
    <rPh sb="133" eb="135">
      <t>コウシン</t>
    </rPh>
    <rPh sb="135" eb="137">
      <t>コウジ</t>
    </rPh>
    <rPh sb="137" eb="138">
      <t>トウ</t>
    </rPh>
    <rPh sb="139" eb="141">
      <t>ジッシ</t>
    </rPh>
    <rPh sb="145" eb="146">
      <t>タイ</t>
    </rPh>
    <rPh sb="146" eb="149">
      <t>ゼンネンヒ</t>
    </rPh>
    <rPh sb="151" eb="152">
      <t>ゾウ</t>
    </rPh>
    <rPh sb="156" eb="158">
      <t>コンゴ</t>
    </rPh>
    <rPh sb="159" eb="161">
      <t>ケイカク</t>
    </rPh>
    <rPh sb="164" eb="166">
      <t>コウシン</t>
    </rPh>
    <rPh sb="166" eb="168">
      <t>セイビ</t>
    </rPh>
    <rPh sb="168" eb="170">
      <t>ジギョウ</t>
    </rPh>
    <rPh sb="170" eb="171">
      <t>トウ</t>
    </rPh>
    <rPh sb="174" eb="175">
      <t>フ</t>
    </rPh>
    <rPh sb="177" eb="179">
      <t>ミコ</t>
    </rPh>
    <rPh sb="255" eb="257">
      <t>リョウキン</t>
    </rPh>
    <rPh sb="257" eb="259">
      <t>カイシュウ</t>
    </rPh>
    <rPh sb="259" eb="260">
      <t>リツ</t>
    </rPh>
    <rPh sb="373" eb="375">
      <t>キュウスイ</t>
    </rPh>
    <rPh sb="375" eb="377">
      <t>ゲンカ</t>
    </rPh>
    <rPh sb="379" eb="381">
      <t>ネンネン</t>
    </rPh>
    <rPh sb="381" eb="383">
      <t>ゾウカ</t>
    </rPh>
    <rPh sb="383" eb="385">
      <t>ケイコウ</t>
    </rPh>
    <rPh sb="389" eb="391">
      <t>イジ</t>
    </rPh>
    <rPh sb="391" eb="394">
      <t>カンリヒ</t>
    </rPh>
    <rPh sb="395" eb="397">
      <t>シュウゼン</t>
    </rPh>
    <rPh sb="397" eb="398">
      <t>トウ</t>
    </rPh>
    <rPh sb="399" eb="401">
      <t>シシュツ</t>
    </rPh>
    <rPh sb="401" eb="402">
      <t>ゾウ</t>
    </rPh>
    <rPh sb="408" eb="410">
      <t>イジ</t>
    </rPh>
    <rPh sb="410" eb="412">
      <t>カンリ</t>
    </rPh>
    <phoneticPr fontId="4"/>
  </si>
  <si>
    <t>経営の健全性・効率性については、料金回収率や有収率が100％未満としており、右肩下がりの傾向で、収益的収支比率が赤字である。老朽化の著しい管路を計画的に更新し有収率の向上を図る必要がある。今後は、料金改定等といった経営戦略の策定といった検討をし、更なる経営改善に向けて取り組んでいきたい。　　                                                     　　　また、水道資産についてほとんどの資産が更新時期を迎えていることから更新整備に伴い企業債の増大で収支の均衡を保つため、一般会計からの繰入金への依存度が増しているため、独自採算をめざせる努力をしていく。</t>
    <rPh sb="0" eb="2">
      <t>ケイエイ</t>
    </rPh>
    <rPh sb="3" eb="6">
      <t>ケンゼンセイ</t>
    </rPh>
    <rPh sb="7" eb="9">
      <t>コウリツ</t>
    </rPh>
    <rPh sb="9" eb="10">
      <t>セイ</t>
    </rPh>
    <rPh sb="16" eb="18">
      <t>リョウキン</t>
    </rPh>
    <rPh sb="18" eb="20">
      <t>カイシュウ</t>
    </rPh>
    <rPh sb="20" eb="21">
      <t>リツ</t>
    </rPh>
    <rPh sb="22" eb="25">
      <t>ユウシュウリツ</t>
    </rPh>
    <rPh sb="30" eb="32">
      <t>ミマン</t>
    </rPh>
    <rPh sb="38" eb="40">
      <t>ミギカタ</t>
    </rPh>
    <rPh sb="40" eb="41">
      <t>サ</t>
    </rPh>
    <rPh sb="44" eb="46">
      <t>ケイコウ</t>
    </rPh>
    <rPh sb="48" eb="51">
      <t>シュウエキテキ</t>
    </rPh>
    <rPh sb="51" eb="53">
      <t>シュウシ</t>
    </rPh>
    <rPh sb="53" eb="55">
      <t>ヒリツ</t>
    </rPh>
    <rPh sb="56" eb="58">
      <t>アカジ</t>
    </rPh>
    <rPh sb="62" eb="65">
      <t>ロウキュウカ</t>
    </rPh>
    <rPh sb="66" eb="67">
      <t>イチジル</t>
    </rPh>
    <rPh sb="69" eb="71">
      <t>カンロ</t>
    </rPh>
    <rPh sb="72" eb="75">
      <t>ケイカクテキ</t>
    </rPh>
    <rPh sb="76" eb="78">
      <t>コウシン</t>
    </rPh>
    <rPh sb="79" eb="82">
      <t>ユウシュウリツ</t>
    </rPh>
    <rPh sb="83" eb="85">
      <t>コウジョウ</t>
    </rPh>
    <rPh sb="86" eb="87">
      <t>ハカ</t>
    </rPh>
    <rPh sb="88" eb="90">
      <t>ヒツヨウ</t>
    </rPh>
    <rPh sb="94" eb="96">
      <t>コンゴ</t>
    </rPh>
    <rPh sb="98" eb="100">
      <t>リョウキン</t>
    </rPh>
    <rPh sb="100" eb="102">
      <t>カイテイ</t>
    </rPh>
    <rPh sb="102" eb="103">
      <t>トウ</t>
    </rPh>
    <rPh sb="107" eb="109">
      <t>ケイエイ</t>
    </rPh>
    <rPh sb="109" eb="111">
      <t>センリャク</t>
    </rPh>
    <rPh sb="112" eb="114">
      <t>サクテイ</t>
    </rPh>
    <rPh sb="118" eb="120">
      <t>ケントウ</t>
    </rPh>
    <rPh sb="123" eb="124">
      <t>サラ</t>
    </rPh>
    <rPh sb="126" eb="128">
      <t>ケイエイ</t>
    </rPh>
    <rPh sb="128" eb="130">
      <t>カイゼン</t>
    </rPh>
    <rPh sb="131" eb="132">
      <t>ム</t>
    </rPh>
    <rPh sb="134" eb="135">
      <t>ト</t>
    </rPh>
    <rPh sb="136" eb="137">
      <t>ク</t>
    </rPh>
    <rPh sb="205" eb="207">
      <t>スイドウ</t>
    </rPh>
    <rPh sb="207" eb="209">
      <t>シサン</t>
    </rPh>
    <rPh sb="218" eb="220">
      <t>シサン</t>
    </rPh>
    <rPh sb="221" eb="223">
      <t>コウシン</t>
    </rPh>
    <rPh sb="223" eb="225">
      <t>ジキ</t>
    </rPh>
    <rPh sb="226" eb="227">
      <t>ムカ</t>
    </rPh>
    <rPh sb="235" eb="237">
      <t>コウシン</t>
    </rPh>
    <rPh sb="237" eb="239">
      <t>セイビ</t>
    </rPh>
    <rPh sb="240" eb="241">
      <t>トモナ</t>
    </rPh>
    <rPh sb="242" eb="244">
      <t>キギョウ</t>
    </rPh>
    <rPh sb="244" eb="245">
      <t>サイ</t>
    </rPh>
    <rPh sb="246" eb="248">
      <t>ゾウダイ</t>
    </rPh>
    <rPh sb="249" eb="251">
      <t>シュウシ</t>
    </rPh>
    <rPh sb="252" eb="254">
      <t>キンコウ</t>
    </rPh>
    <rPh sb="255" eb="256">
      <t>タモ</t>
    </rPh>
    <rPh sb="260" eb="262">
      <t>イッパン</t>
    </rPh>
    <rPh sb="262" eb="264">
      <t>カイケイ</t>
    </rPh>
    <rPh sb="267" eb="268">
      <t>ク</t>
    </rPh>
    <rPh sb="268" eb="269">
      <t>イ</t>
    </rPh>
    <rPh sb="269" eb="270">
      <t>キン</t>
    </rPh>
    <rPh sb="272" eb="274">
      <t>イゾン</t>
    </rPh>
    <rPh sb="274" eb="275">
      <t>ド</t>
    </rPh>
    <rPh sb="276" eb="277">
      <t>マ</t>
    </rPh>
    <rPh sb="284" eb="286">
      <t>ドクジ</t>
    </rPh>
    <rPh sb="286" eb="288">
      <t>サイサン</t>
    </rPh>
    <rPh sb="293" eb="295">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</si>
</sst>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4.42</c:v>
                </c:pt>
                <c:pt idx="1">
                  <c:v>0</c:v>
                </c:pt>
                <c:pt idx="2" formatCode="#,##0.00;&quot;△&quot;#,##0.00;&quot;-&quot;">
                  <c:v>3.51</c:v>
                </c:pt>
                <c:pt idx="3" formatCode="#,##0.00;&quot;△&quot;#,##0.00;&quot;-&quot;">
                  <c:v>3.7</c:v>
                </c:pt>
                <c:pt idx="4" formatCode="#,##0.00;&quot;△&quot;#,##0.00;&quot;-&quot;">
                  <c:v>3.7</c:v>
                </c:pt>
              </c:numCache>
            </c:numRef>
          </c:val>
          <c:extLst>
            <c:ext xmlns:c16="http://schemas.microsoft.com/office/drawing/2014/chart" uri="{C3380CC4-5D6E-409C-BE32-E72D297353CC}">
              <c16:uniqueId val="{00000000-1431-4795-8F26-BE186DB93A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1431-4795-8F26-BE186DB93A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75.680000000000007</c:v>
                </c:pt>
                <c:pt idx="1">
                  <c:v>72.510000000000005</c:v>
                </c:pt>
                <c:pt idx="2">
                  <c:v>72.31</c:v>
                </c:pt>
                <c:pt idx="3">
                  <c:v>72.510000000000005</c:v>
                </c:pt>
                <c:pt idx="4">
                  <c:v>72.510000000000005</c:v>
                </c:pt>
              </c:numCache>
            </c:numRef>
          </c:val>
          <c:extLst>
            <c:ext xmlns:c16="http://schemas.microsoft.com/office/drawing/2014/chart" uri="{C3380CC4-5D6E-409C-BE32-E72D297353CC}">
              <c16:uniqueId val="{00000000-4432-4FF2-8E0A-7AF293E9B88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4432-4FF2-8E0A-7AF293E9B88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71.83</c:v>
                </c:pt>
                <c:pt idx="1">
                  <c:v>74.91</c:v>
                </c:pt>
                <c:pt idx="2">
                  <c:v>73.08</c:v>
                </c:pt>
                <c:pt idx="3">
                  <c:v>66.709999999999994</c:v>
                </c:pt>
                <c:pt idx="4">
                  <c:v>69.41</c:v>
                </c:pt>
              </c:numCache>
            </c:numRef>
          </c:val>
          <c:extLst>
            <c:ext xmlns:c16="http://schemas.microsoft.com/office/drawing/2014/chart" uri="{C3380CC4-5D6E-409C-BE32-E72D297353CC}">
              <c16:uniqueId val="{00000000-5814-4750-9341-9FF063C7A75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814-4750-9341-9FF063C7A75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109.63</c:v>
                </c:pt>
                <c:pt idx="1">
                  <c:v>87.24</c:v>
                </c:pt>
                <c:pt idx="2">
                  <c:v>81.489999999999995</c:v>
                </c:pt>
                <c:pt idx="3">
                  <c:v>95.23</c:v>
                </c:pt>
                <c:pt idx="4">
                  <c:v>72.5</c:v>
                </c:pt>
              </c:numCache>
            </c:numRef>
          </c:val>
          <c:extLst>
            <c:ext xmlns:c16="http://schemas.microsoft.com/office/drawing/2014/chart" uri="{C3380CC4-5D6E-409C-BE32-E72D297353CC}">
              <c16:uniqueId val="{00000000-8AF2-41A0-811B-3D0E831C5BD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8AF2-41A0-811B-3D0E831C5BD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F8-4DD5-9027-BE8C5FB528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F8-4DD5-9027-BE8C5FB528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8-458D-B2FD-533D748FE68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8-458D-B2FD-533D748FE68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5-49BD-8749-B8D90CC3ECD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5-49BD-8749-B8D90CC3ECD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7-4615-BA99-9D485EEACC2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7-4615-BA99-9D485EEACC2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653.58000000000004</c:v>
                </c:pt>
                <c:pt idx="1">
                  <c:v>703.63</c:v>
                </c:pt>
                <c:pt idx="2">
                  <c:v>800.06</c:v>
                </c:pt>
                <c:pt idx="3">
                  <c:v>1040.26</c:v>
                </c:pt>
                <c:pt idx="4">
                  <c:v>1096.43</c:v>
                </c:pt>
              </c:numCache>
            </c:numRef>
          </c:val>
          <c:extLst>
            <c:ext xmlns:c16="http://schemas.microsoft.com/office/drawing/2014/chart" uri="{C3380CC4-5D6E-409C-BE32-E72D297353CC}">
              <c16:uniqueId val="{00000000-C8A5-4A11-B95F-19FC55BD3E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C8A5-4A11-B95F-19FC55BD3E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77.94</c:v>
                </c:pt>
                <c:pt idx="1">
                  <c:v>74.97</c:v>
                </c:pt>
                <c:pt idx="2">
                  <c:v>75.099999999999994</c:v>
                </c:pt>
                <c:pt idx="3">
                  <c:v>67.41</c:v>
                </c:pt>
                <c:pt idx="4">
                  <c:v>59.65</c:v>
                </c:pt>
              </c:numCache>
            </c:numRef>
          </c:val>
          <c:extLst>
            <c:ext xmlns:c16="http://schemas.microsoft.com/office/drawing/2014/chart" uri="{C3380CC4-5D6E-409C-BE32-E72D297353CC}">
              <c16:uniqueId val="{00000000-4708-465B-91E9-C7E398A7356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708-465B-91E9-C7E398A7356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267.27999999999997</c:v>
                </c:pt>
                <c:pt idx="1">
                  <c:v>285.76</c:v>
                </c:pt>
                <c:pt idx="2">
                  <c:v>284.85000000000002</c:v>
                </c:pt>
                <c:pt idx="3">
                  <c:v>326.52</c:v>
                </c:pt>
                <c:pt idx="4">
                  <c:v>337.31</c:v>
                </c:pt>
              </c:numCache>
            </c:numRef>
          </c:val>
          <c:extLst>
            <c:ext xmlns:c16="http://schemas.microsoft.com/office/drawing/2014/chart" uri="{C3380CC4-5D6E-409C-BE32-E72D297353CC}">
              <c16:uniqueId val="{00000000-8D0E-4E15-926B-469F958EEDA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8D0E-4E15-926B-469F958EEDA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沖縄県　竹富町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4295</v>
      </c>
      <c r="AM8" s="37"/>
      <c r="AN8" s="37"/>
      <c r="AO8" s="37"/>
      <c r="AP8" s="37"/>
      <c r="AQ8" s="37"/>
      <c r="AR8" s="37"/>
      <c r="AS8" s="37"/>
      <c r="AT8" s="38">
        <f>データ!$S$6</f>
        <v>334.4</v>
      </c>
      <c r="AU8" s="38"/>
      <c r="AV8" s="38"/>
      <c r="AW8" s="38"/>
      <c r="AX8" s="38"/>
      <c r="AY8" s="38"/>
      <c r="AZ8" s="38"/>
      <c r="BA8" s="38"/>
      <c r="BB8" s="38">
        <f>データ!$T$6</f>
        <v>12.84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94.03</v>
      </c>
      <c r="Q10" s="38"/>
      <c r="R10" s="38"/>
      <c r="S10" s="38"/>
      <c r="T10" s="38"/>
      <c r="U10" s="38"/>
      <c r="V10" s="38"/>
      <c r="W10" s="37">
        <f>データ!$Q$6</f>
        <v>3135</v>
      </c>
      <c r="X10" s="37"/>
      <c r="Y10" s="37"/>
      <c r="Z10" s="37"/>
      <c r="AA10" s="37"/>
      <c r="AB10" s="37"/>
      <c r="AC10" s="37"/>
      <c r="AD10" s="2"/>
      <c r="AE10" s="2"/>
      <c r="AF10" s="2"/>
      <c r="AG10" s="2"/>
      <c r="AH10" s="2"/>
      <c r="AI10" s="2"/>
      <c r="AJ10" s="2"/>
      <c r="AK10" s="2"/>
      <c r="AL10" s="37">
        <f>データ!$U$6</f>
        <v>3952</v>
      </c>
      <c r="AM10" s="37"/>
      <c r="AN10" s="37"/>
      <c r="AO10" s="37"/>
      <c r="AP10" s="37"/>
      <c r="AQ10" s="37"/>
      <c r="AR10" s="37"/>
      <c r="AS10" s="37"/>
      <c r="AT10" s="38">
        <f>データ!$V$6</f>
        <v>49.83</v>
      </c>
      <c r="AU10" s="38"/>
      <c r="AV10" s="38"/>
      <c r="AW10" s="38"/>
      <c r="AX10" s="38"/>
      <c r="AY10" s="38"/>
      <c r="AZ10" s="38"/>
      <c r="BA10" s="38"/>
      <c r="BB10" s="38">
        <f>データ!$W$6</f>
        <v>79.31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MzCVeqyd/BVFnQydnkEb82uJlll8qFIDHcUOXuXis84ahdO+kWJnZhNnqnD4aBTbr2DtnZBzrcaTr9UjAgf/ZQ==" saltValue="Z86AIDYd7jAP6Mzm8qit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2021</v>
      </c>
      <c r="C6" s="20">
        <f t="shared" ref="C6:W6" si="3">C7</f>
        <v>473812</v>
      </c>
      <c r="D6" s="20">
        <f t="shared" si="3"/>
        <v>47</v>
      </c>
      <c r="E6" s="20">
        <f t="shared" si="3"/>
        <v>1</v>
      </c>
      <c r="F6" s="20">
        <f t="shared" si="3"/>
        <v>0</v>
      </c>
      <c r="G6" s="20">
        <f t="shared" si="3"/>
        <v>0</v>
      </c>
      <c r="H6" s="20" t="str">
        <f t="shared" si="3"/>
        <v>沖縄県　竹富町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94.03</v>
      </c>
      <c r="Q6" s="21">
        <f t="shared" si="3"/>
        <v>3135</v>
      </c>
      <c r="R6" s="21">
        <f t="shared" si="3"/>
        <v>4295</v>
      </c>
      <c r="S6" s="21">
        <f t="shared" si="3"/>
        <v>334.4</v>
      </c>
      <c r="T6" s="21">
        <f t="shared" si="3"/>
        <v>12.84</v>
      </c>
      <c r="U6" s="21">
        <f t="shared" si="3"/>
        <v>3952</v>
      </c>
      <c r="V6" s="21">
        <f t="shared" si="3"/>
        <v>49.83</v>
      </c>
      <c r="W6" s="21">
        <f t="shared" si="3"/>
        <v>79.31</v>
      </c>
      <c r="X6" s="22">
        <f>IF(X7="",NA(),X7)</f>
        <v>109.63</v>
      </c>
      <c r="Y6" s="22">
        <f t="shared" ref="Y6:AG6" si="4">IF(Y7="",NA(),Y7)</f>
        <v>87.24</v>
      </c>
      <c r="Z6" s="22">
        <f t="shared" si="4"/>
        <v>81.489999999999995</v>
      </c>
      <c r="AA6" s="22">
        <f t="shared" si="4"/>
        <v>95.23</v>
      </c>
      <c r="AB6" s="22">
        <f t="shared" si="4"/>
        <v>72.5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653.58000000000004</v>
      </c>
      <c r="BF6" s="22">
        <f t="shared" ref="BF6:BN6" si="7">IF(BF7="",NA(),BF7)</f>
        <v>703.63</v>
      </c>
      <c r="BG6" s="22">
        <f t="shared" si="7"/>
        <v>800.06</v>
      </c>
      <c r="BH6" s="22">
        <f t="shared" si="7"/>
        <v>1040.26</v>
      </c>
      <c r="BI6" s="22">
        <f t="shared" si="7"/>
        <v>1096.43</v>
      </c>
      <c r="BJ6" s="22">
        <f t="shared" si="7"/>
        <v>1061.58</v>
      </c>
      <c r="BK6" s="22">
        <f t="shared" si="7"/>
        <v>1007.7</v>
      </c>
      <c r="BL6" s="22">
        <f t="shared" si="7"/>
        <v>1018.52</v>
      </c>
      <c r="BM6" s="22">
        <f t="shared" si="7"/>
        <v>949.61</v>
      </c>
      <c r="BN6" s="22">
        <f t="shared" si="7"/>
        <v>918.84</v>
      </c>
      <c r="BO6" s="21" t="str">
        <f>IF(BO7="","",IF(BO7="-","【-】","【"&amp;SUBSTITUTE(TEXT(BO7,"#,##0.00"),"-","△")&amp;"】"))</f>
        <v>【940.88】</v>
      </c>
      <c r="BP6" s="22">
        <f>IF(BP7="",NA(),BP7)</f>
        <v>77.94</v>
      </c>
      <c r="BQ6" s="22">
        <f t="shared" ref="BQ6:BY6" si="8">IF(BQ7="",NA(),BQ7)</f>
        <v>74.97</v>
      </c>
      <c r="BR6" s="22">
        <f t="shared" si="8"/>
        <v>75.099999999999994</v>
      </c>
      <c r="BS6" s="22">
        <f t="shared" si="8"/>
        <v>67.41</v>
      </c>
      <c r="BT6" s="22">
        <f t="shared" si="8"/>
        <v>59.65</v>
      </c>
      <c r="BU6" s="22">
        <f t="shared" si="8"/>
        <v>58.52</v>
      </c>
      <c r="BV6" s="22">
        <f t="shared" si="8"/>
        <v>59.22</v>
      </c>
      <c r="BW6" s="22">
        <f t="shared" si="8"/>
        <v>58.79</v>
      </c>
      <c r="BX6" s="22">
        <f t="shared" si="8"/>
        <v>58.41</v>
      </c>
      <c r="BY6" s="22">
        <f t="shared" si="8"/>
        <v>58.27</v>
      </c>
      <c r="BZ6" s="21" t="str">
        <f>IF(BZ7="","",IF(BZ7="-","【-】","【"&amp;SUBSTITUTE(TEXT(BZ7,"#,##0.00"),"-","△")&amp;"】"))</f>
        <v>【54.59】</v>
      </c>
      <c r="CA6" s="22">
        <f>IF(CA7="",NA(),CA7)</f>
        <v>267.27999999999997</v>
      </c>
      <c r="CB6" s="22">
        <f t="shared" ref="CB6:CJ6" si="9">IF(CB7="",NA(),CB7)</f>
        <v>285.76</v>
      </c>
      <c r="CC6" s="22">
        <f t="shared" si="9"/>
        <v>284.85000000000002</v>
      </c>
      <c r="CD6" s="22">
        <f t="shared" si="9"/>
        <v>326.52</v>
      </c>
      <c r="CE6" s="22">
        <f t="shared" si="9"/>
        <v>337.31</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75.680000000000007</v>
      </c>
      <c r="CM6" s="22">
        <f t="shared" ref="CM6:CU6" si="10">IF(CM7="",NA(),CM7)</f>
        <v>72.510000000000005</v>
      </c>
      <c r="CN6" s="22">
        <f t="shared" si="10"/>
        <v>72.31</v>
      </c>
      <c r="CO6" s="22">
        <f t="shared" si="10"/>
        <v>72.510000000000005</v>
      </c>
      <c r="CP6" s="22">
        <f t="shared" si="10"/>
        <v>72.510000000000005</v>
      </c>
      <c r="CQ6" s="22">
        <f t="shared" si="10"/>
        <v>57.3</v>
      </c>
      <c r="CR6" s="22">
        <f t="shared" si="10"/>
        <v>56.76</v>
      </c>
      <c r="CS6" s="22">
        <f t="shared" si="10"/>
        <v>56.04</v>
      </c>
      <c r="CT6" s="22">
        <f t="shared" si="10"/>
        <v>58.52</v>
      </c>
      <c r="CU6" s="22">
        <f t="shared" si="10"/>
        <v>58.88</v>
      </c>
      <c r="CV6" s="21" t="str">
        <f>IF(CV7="","",IF(CV7="-","【-】","【"&amp;SUBSTITUTE(TEXT(CV7,"#,##0.00"),"-","△")&amp;"】"))</f>
        <v>【56.42】</v>
      </c>
      <c r="CW6" s="22">
        <f>IF(CW7="",NA(),CW7)</f>
        <v>71.83</v>
      </c>
      <c r="CX6" s="22">
        <f t="shared" ref="CX6:DF6" si="11">IF(CX7="",NA(),CX7)</f>
        <v>74.91</v>
      </c>
      <c r="CY6" s="22">
        <f t="shared" si="11"/>
        <v>73.08</v>
      </c>
      <c r="CZ6" s="22">
        <f t="shared" si="11"/>
        <v>66.709999999999994</v>
      </c>
      <c r="DA6" s="22">
        <f t="shared" si="11"/>
        <v>69.41</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4.42</v>
      </c>
      <c r="EE6" s="21">
        <f t="shared" ref="EE6:EM6" si="14">IF(EE7="",NA(),EE7)</f>
        <v>0</v>
      </c>
      <c r="EF6" s="22">
        <f t="shared" si="14"/>
        <v>3.51</v>
      </c>
      <c r="EG6" s="22">
        <f t="shared" si="14"/>
        <v>3.7</v>
      </c>
      <c r="EH6" s="22">
        <f t="shared" si="14"/>
        <v>3.7</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473812</v>
      </c>
      <c r="D7" s="24">
        <v>47</v>
      </c>
      <c r="E7" s="24">
        <v>1</v>
      </c>
      <c r="F7" s="24">
        <v>0</v>
      </c>
      <c r="G7" s="24">
        <v>0</v>
      </c>
      <c r="H7" s="24" t="s">
        <v>97</v>
      </c>
      <c r="I7" s="24" t="s">
        <v>98</v>
      </c>
      <c r="J7" s="24" t="s">
        <v>99</v>
      </c>
      <c r="K7" s="24" t="s">
        <v>100</v>
      </c>
      <c r="L7" s="24" t="s">
        <v>101</v>
      </c>
      <c r="M7" s="24" t="s">
        <v>102</v>
      </c>
      <c r="N7" s="25" t="s">
        <v>103</v>
      </c>
      <c r="O7" s="25" t="s">
        <v>104</v>
      </c>
      <c r="P7" s="25">
        <v>94.03</v>
      </c>
      <c r="Q7" s="25">
        <v>3135</v>
      </c>
      <c r="R7" s="25">
        <v>4295</v>
      </c>
      <c r="S7" s="25">
        <v>334.4</v>
      </c>
      <c r="T7" s="25">
        <v>12.84</v>
      </c>
      <c r="U7" s="25">
        <v>3952</v>
      </c>
      <c r="V7" s="25">
        <v>49.83</v>
      </c>
      <c r="W7" s="25">
        <v>79.31</v>
      </c>
      <c r="X7" s="25">
        <v>109.63</v>
      </c>
      <c r="Y7" s="25">
        <v>87.24</v>
      </c>
      <c r="Z7" s="25">
        <v>81.489999999999995</v>
      </c>
      <c r="AA7" s="25">
        <v>95.23</v>
      </c>
      <c r="AB7" s="25">
        <v>72.5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653.58000000000004</v>
      </c>
      <c r="BF7" s="25">
        <v>703.63</v>
      </c>
      <c r="BG7" s="25">
        <v>800.06</v>
      </c>
      <c r="BH7" s="25">
        <v>1040.26</v>
      </c>
      <c r="BI7" s="25">
        <v>1096.43</v>
      </c>
      <c r="BJ7" s="25">
        <v>1061.58</v>
      </c>
      <c r="BK7" s="25">
        <v>1007.7</v>
      </c>
      <c r="BL7" s="25">
        <v>1018.52</v>
      </c>
      <c r="BM7" s="25">
        <v>949.61</v>
      </c>
      <c r="BN7" s="25">
        <v>918.84</v>
      </c>
      <c r="BO7" s="25">
        <v>940.88</v>
      </c>
      <c r="BP7" s="25">
        <v>77.94</v>
      </c>
      <c r="BQ7" s="25">
        <v>74.97</v>
      </c>
      <c r="BR7" s="25">
        <v>75.099999999999994</v>
      </c>
      <c r="BS7" s="25">
        <v>67.41</v>
      </c>
      <c r="BT7" s="25">
        <v>59.65</v>
      </c>
      <c r="BU7" s="25">
        <v>58.52</v>
      </c>
      <c r="BV7" s="25">
        <v>59.22</v>
      </c>
      <c r="BW7" s="25">
        <v>58.79</v>
      </c>
      <c r="BX7" s="25">
        <v>58.41</v>
      </c>
      <c r="BY7" s="25">
        <v>58.27</v>
      </c>
      <c r="BZ7" s="25">
        <v>54.59</v>
      </c>
      <c r="CA7" s="25">
        <v>267.27999999999997</v>
      </c>
      <c r="CB7" s="25">
        <v>285.76</v>
      </c>
      <c r="CC7" s="25">
        <v>284.85000000000002</v>
      </c>
      <c r="CD7" s="25">
        <v>326.52</v>
      </c>
      <c r="CE7" s="25">
        <v>337.31</v>
      </c>
      <c r="CF7" s="25">
        <v>296.3</v>
      </c>
      <c r="CG7" s="25">
        <v>292.89999999999998</v>
      </c>
      <c r="CH7" s="25">
        <v>298.25</v>
      </c>
      <c r="CI7" s="25">
        <v>303.27999999999997</v>
      </c>
      <c r="CJ7" s="25">
        <v>303.81</v>
      </c>
      <c r="CK7" s="25">
        <v>301.2</v>
      </c>
      <c r="CL7" s="25">
        <v>75.680000000000007</v>
      </c>
      <c r="CM7" s="25">
        <v>72.510000000000005</v>
      </c>
      <c r="CN7" s="25">
        <v>72.31</v>
      </c>
      <c r="CO7" s="25">
        <v>72.510000000000005</v>
      </c>
      <c r="CP7" s="25">
        <v>72.510000000000005</v>
      </c>
      <c r="CQ7" s="25">
        <v>57.3</v>
      </c>
      <c r="CR7" s="25">
        <v>56.76</v>
      </c>
      <c r="CS7" s="25">
        <v>56.04</v>
      </c>
      <c r="CT7" s="25">
        <v>58.52</v>
      </c>
      <c r="CU7" s="25">
        <v>58.88</v>
      </c>
      <c r="CV7" s="25">
        <v>56.42</v>
      </c>
      <c r="CW7" s="25">
        <v>71.83</v>
      </c>
      <c r="CX7" s="25">
        <v>74.91</v>
      </c>
      <c r="CY7" s="25">
        <v>73.08</v>
      </c>
      <c r="CZ7" s="25">
        <v>66.709999999999994</v>
      </c>
      <c r="DA7" s="25">
        <v>69.41</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4.42</v>
      </c>
      <c r="EE7" s="25">
        <v>0</v>
      </c>
      <c r="EF7" s="25">
        <v>3.51</v>
      </c>
      <c r="EG7" s="25">
        <v>3.7</v>
      </c>
      <c r="EH7" s="25">
        <v>3.7</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110</v>
      </c>
    </row>
    <row r="12" spans="1:144" x14ac:dyDescent="0.2">
      <c r="B12">
        <v>1</v>
      </c>
      <c r="C12">
        <v>1</v>
      </c>
      <c r="D12">
        <v>1</v>
      </c>
      <c r="E12">
        <v>2</v>
      </c>
      <c r="F12">
        <v>3</v>
      </c>
      <c r="G12" t="s">
        <v>111</v>
      </c>
    </row>
    <row r="13" spans="1:144" x14ac:dyDescent="0.2">
      <c r="B13" t="s">
        <v>112</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2023-01-20T02:33:01Z</cp:lastPrinted>
  <dcterms:created xsi:type="dcterms:W3CDTF">2022-12-01T01:12:20Z</dcterms:created>
  <dcterms:modified xsi:type="dcterms:W3CDTF">2023-01-20T02:33:02Z</dcterms:modified>
  <cp:category/>
</cp:coreProperties>
</file>