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C:\Users\User\Desktop\【127〆沖縄県市町村課】公営企業に係る経営比較分析表（令和６年度決算）の分析・公表について\02_作業用\"/>
    </mc:Choice>
  </mc:AlternateContent>
  <xr:revisionPtr revIDLastSave="0" documentId="13_ncr:1_{789F2151-64C9-4837-B199-08FF9A555CB0}" xr6:coauthVersionLast="47" xr6:coauthVersionMax="47" xr10:uidLastSave="{00000000-0000-0000-0000-000000000000}"/>
  <workbookProtection workbookAlgorithmName="SHA-512" workbookHashValue="yqv4Tcx5yCE0IbsdJ32uI5GI8CR0HiA5PFH09eYBC6Q6yWLu+r6A3lAGaZJmzVJtZGIPuQenGjGPwHlzJeRIIA==" workbookSaltValue="tI8+laQwAz174LWiMkcNag==" workbookSpinCount="100000" lockStructure="1"/>
  <bookViews>
    <workbookView xWindow="270" yWindow="-16140" windowWidth="27150" windowHeight="1504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W10" i="4" s="1"/>
  <c r="P6" i="5"/>
  <c r="P10" i="4" s="1"/>
  <c r="O6" i="5"/>
  <c r="N6" i="5"/>
  <c r="M6" i="5"/>
  <c r="AD8" i="4" s="1"/>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H85" i="4"/>
  <c r="F85" i="4"/>
  <c r="BB10" i="4"/>
  <c r="AT10" i="4"/>
  <c r="AL10" i="4"/>
  <c r="I10" i="4"/>
  <c r="B10" i="4"/>
  <c r="BB8" i="4"/>
  <c r="AT8" i="4"/>
  <c r="W8" i="4"/>
  <c r="P8" i="4"/>
  <c r="B6" i="4"/>
</calcChain>
</file>

<file path=xl/sharedStrings.xml><?xml version="1.0" encoding="utf-8"?>
<sst xmlns="http://schemas.openxmlformats.org/spreadsheetml/2006/main" count="316" uniqueCount="112">
  <si>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</si>
  <si>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</si>
  <si>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</si>
  <si>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</si>
  <si>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</si>
  <si>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</si>
  <si>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</si>
  <si>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</si>
  <si>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</si>
  <si>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</si>
  <si>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</si>
  <si>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</si>
  <si>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</si>
  <si>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</si>
  <si>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</si>
  <si>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</si>
  <si>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</si>
  <si>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</si>
  <si>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</si>
  <si>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</si>
  <si>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</si>
  <si>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</si>
  <si>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</si>
  <si>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</si>
  <si>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</si>
  <si>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</si>
  <si>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</si>
  <si>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</si>
  <si>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</si>
  <si>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</si>
  <si>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</si>
  <si>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</si>
  <si>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</si>
  <si>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</si>
  <si>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</si>
  <si>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</si>
  <si>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</si>
  <si>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</si>
  <si>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</si>
  <si>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</si>
  <si>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</si>
  <si>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</si>
  <si>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</si>
  <si>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</si>
  <si>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</si>
  <si>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</si>
  <si>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</si>
  <si>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</si>
  <si>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</si>
  <si>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</si>
  <si>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</si>
  <si>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</si>
  <si>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</si>
  <si>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</si>
  <si>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</si>
  <si>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</si>
  <si>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</si>
  <si>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</si>
  <si>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</si>
  <si>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</si>
  <si>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</si>
  <si>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</si>
  <si>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</si>
  <si>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</si>
  <si>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</si>
  <si>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</si>
  <si>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</si>
  <si>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</si>
  <si>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</si>
  <si>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</si>
  <si>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</si>
  <si>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</si>
  <si>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</si>
  <si>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</si>
  <si>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</si>
  <si>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</si>
  <si>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</si>
  <si>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</si>
  <si>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</si>
  <si>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</si>
  <si>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</si>
  <si>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</si>
  <si>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</si>
  <si>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</si>
  <si>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</si>
  <si>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</si>
  <si>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</si>
  <si>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</si>
  <si>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</si>
  <si>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</si>
  <si>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</si>
  <si>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</si>
  <si>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</si>
  <si>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竹富町</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</si>
  <si>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</si>
  <si>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</si>
  <si>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</si>
  <si>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</si>
  <si>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</si>
  <si>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</si>
  <si>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</si>
  <si>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</si>
  <si>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</si>
  <si>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</si>
  <si>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</si>
  <si>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</si>
  <si>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</si>
  <si>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</si>
  <si>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</si>
  <si>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竹富町簡易水道事業は、竹富島及び波照間島を除く各島々には西表島より浄水を海底送水管で送水し、
波照間島では海水淡水化施設より浄水を給水しており、離島固有の諸課題を有している。
小規模事業体につき、給水収益のみでは経営が困難なため、国庫補助や町債、一般会計繰入金等の財源に依存している。
施設・管路等の老朽化の進展に伴う更新需要の高まりや、災害への強靭化など、中長期的に更新費や維持管理費の増高が見込まれており、公共サービスを持続的に提供していくためには、なお一層の経営の健全化と効率化が求められる。
このことから、保有資産や財務状況を仔細に分析し、適正な原価に照らした料金改定の必要性などについて検討を深め、経営環境の改善に取り組みたい。</t>
    <phoneticPr fontId="4"/>
  </si>
  <si>
    <r>
      <rPr>
        <b/>
        <sz val="10"/>
        <color theme="1"/>
        <rFont val="ＭＳ ゴシック"/>
        <family val="3"/>
        <charset val="128"/>
      </rPr>
      <t>①収益的収支比率（％）</t>
    </r>
    <r>
      <rPr>
        <sz val="10"/>
        <color theme="1"/>
        <rFont val="ＭＳ ゴシック"/>
        <family val="3"/>
        <charset val="128"/>
      </rPr>
      <t xml:space="preserve">
類似団体及び全国平均と同等であるが、施設・管路等の老朽化の進展を考慮し、維持管理費や地方債償還金が増高していることから、持続可能な経営環境の確保に向け、収益の増大に努める必要がある。
</t>
    </r>
    <r>
      <rPr>
        <b/>
        <sz val="10"/>
        <color theme="1"/>
        <rFont val="ＭＳ ゴシック"/>
        <family val="3"/>
        <charset val="128"/>
      </rPr>
      <t>③流動比率（％）</t>
    </r>
    <r>
      <rPr>
        <sz val="10"/>
        <color theme="1"/>
        <rFont val="ＭＳ ゴシック"/>
        <family val="3"/>
        <charset val="128"/>
      </rPr>
      <t xml:space="preserve">
類似団体及び全国平均を大幅に下回る。今後も老朽管の更新などで企業債残高が増えることが予想される。
</t>
    </r>
    <r>
      <rPr>
        <b/>
        <sz val="10"/>
        <color theme="1"/>
        <rFont val="ＭＳ ゴシック"/>
        <family val="3"/>
        <charset val="128"/>
      </rPr>
      <t>④企業債残高対給水収益比率（％）</t>
    </r>
    <r>
      <rPr>
        <sz val="10"/>
        <color theme="1"/>
        <rFont val="ＭＳ ゴシック"/>
        <family val="3"/>
        <charset val="128"/>
      </rPr>
      <t xml:space="preserve">
類似団体及び全国平均を上回る。離島の地勢につき、施設・管路等の更新に係る負担比率は大きい。次年度以降への繰越事業や更新需要の高まりから、今後とも企業債残高の増高が見込まれる。
</t>
    </r>
    <r>
      <rPr>
        <b/>
        <sz val="10"/>
        <color theme="1"/>
        <rFont val="ＭＳ ゴシック"/>
        <family val="3"/>
        <charset val="128"/>
      </rPr>
      <t>⑤料金回収率（％）及び⑥給水原価（円）</t>
    </r>
    <r>
      <rPr>
        <sz val="10"/>
        <color theme="1"/>
        <rFont val="ＭＳ ゴシック"/>
        <family val="3"/>
        <charset val="128"/>
      </rPr>
      <t xml:space="preserve">
料金回収率は類似団体及び全国平均を下回る。給水原価は類似団体及び全国平均と比較して高い状況となっている。維持管理費や地方債償還金が増高し、給水原価が大幅に増加していると見られ、給水収益の増改善に努める必要がある。
</t>
    </r>
    <r>
      <rPr>
        <b/>
        <sz val="10"/>
        <color theme="1"/>
        <rFont val="ＭＳ ゴシック"/>
        <family val="3"/>
        <charset val="128"/>
      </rPr>
      <t>⑦施設利用率（％）</t>
    </r>
    <r>
      <rPr>
        <sz val="10"/>
        <color theme="1"/>
        <rFont val="ＭＳ ゴシック"/>
        <family val="3"/>
        <charset val="128"/>
      </rPr>
      <t xml:space="preserve">
類似団体及び全国平均を上回る。適正規模での利用状況であり、将来需要を見据えつつ、今後とも維持向上できるよう努める必要がある。
</t>
    </r>
    <r>
      <rPr>
        <b/>
        <sz val="10"/>
        <color theme="1"/>
        <rFont val="ＭＳ ゴシック"/>
        <family val="3"/>
        <charset val="128"/>
      </rPr>
      <t>⑧有収率（％）</t>
    </r>
    <r>
      <rPr>
        <sz val="10"/>
        <color theme="1"/>
        <rFont val="ＭＳ ゴシック"/>
        <family val="3"/>
        <charset val="128"/>
      </rPr>
      <t xml:space="preserve">
対前年比や類似団体及び全国平均を上回る。
依然、老朽管からの漏水が見受けられるため、管路更新やメータ不感等の把握を進め、無効水量の削減に取り組む必要がある。</t>
    </r>
    <rPh sb="23" eb="25">
      <t>ドウトウ</t>
    </rPh>
    <rPh sb="44" eb="46">
      <t>コウリョ</t>
    </rPh>
    <rPh sb="91" eb="93">
      <t>ゾウダイ</t>
    </rPh>
    <rPh sb="94" eb="95">
      <t>ツト</t>
    </rPh>
    <rPh sb="97" eb="99">
      <t>ヒツヨウ</t>
    </rPh>
    <rPh sb="105" eb="107">
      <t>リュウドウ</t>
    </rPh>
    <rPh sb="297" eb="298">
      <t>オヨ</t>
    </rPh>
    <rPh sb="299" eb="301">
      <t>ゼンコク</t>
    </rPh>
    <rPh sb="324" eb="326">
      <t>ヒカク</t>
    </rPh>
    <rPh sb="328" eb="329">
      <t>タカ</t>
    </rPh>
    <rPh sb="330" eb="332">
      <t>ジョウキョウ</t>
    </rPh>
    <rPh sb="371" eb="372">
      <t>ミ</t>
    </rPh>
    <rPh sb="380" eb="381">
      <t>ゾウ</t>
    </rPh>
    <rPh sb="384" eb="385">
      <t>ツト</t>
    </rPh>
    <rPh sb="387" eb="389">
      <t>ヒツヨウ</t>
    </rPh>
    <rPh sb="460" eb="462">
      <t>ヒツヨウ</t>
    </rPh>
    <rPh sb="508" eb="510">
      <t>ミウ</t>
    </rPh>
    <rPh sb="547" eb="549">
      <t>ヒツヨウ</t>
    </rPh>
    <phoneticPr fontId="4"/>
  </si>
  <si>
    <r>
      <rPr>
        <b/>
        <sz val="11"/>
        <color theme="1"/>
        <rFont val="ＭＳ ゴシック"/>
        <family val="3"/>
        <charset val="128"/>
      </rPr>
      <t xml:space="preserve">①有形固定資産減価償却率（％）
</t>
    </r>
    <r>
      <rPr>
        <sz val="11"/>
        <color theme="1"/>
        <rFont val="ＭＳ ゴシック"/>
        <family val="3"/>
        <charset val="128"/>
      </rPr>
      <t xml:space="preserve">類似団体及び全国平均を大幅に下回る。管理する施設・設備等の固定資産が多いこともあり、老朽化が進んでいる資産の修復等が追いつけていない。今後の推移については注視していく必要がある。
</t>
    </r>
    <r>
      <rPr>
        <b/>
        <sz val="11"/>
        <color theme="1"/>
        <rFont val="ＭＳ ゴシック"/>
        <family val="3"/>
        <charset val="128"/>
      </rPr>
      <t xml:space="preserve">②管路経年劣化率（％）
</t>
    </r>
    <r>
      <rPr>
        <sz val="11"/>
        <color theme="1"/>
        <rFont val="ＭＳ ゴシック"/>
        <family val="3"/>
        <charset val="128"/>
      </rPr>
      <t>類似団体及び全国平均を大幅に上回る。現状、漏水が生じた際に対応に回ることが多く、計画的に管路更新を実施する必要がある。</t>
    </r>
    <r>
      <rPr>
        <b/>
        <sz val="11"/>
        <color theme="1"/>
        <rFont val="ＭＳ ゴシック"/>
        <family val="3"/>
        <charset val="128"/>
      </rPr>
      <t xml:space="preserve">
③管路更新率（％）</t>
    </r>
    <r>
      <rPr>
        <sz val="11"/>
        <color theme="1"/>
        <rFont val="ＭＳ ゴシック"/>
        <family val="3"/>
        <charset val="128"/>
      </rPr>
      <t xml:space="preserve">
更新整備事業の実施に伴い類似団体及び全国平均より高い数値となっている。しかし、管路の漏水も増加傾向にあるため、計画的な更新を実施を検討していく必要がある。</t>
    </r>
    <rPh sb="132" eb="133">
      <t>ウエ</t>
    </rPh>
    <rPh sb="136" eb="138">
      <t>ゲンジョウ</t>
    </rPh>
    <rPh sb="139" eb="141">
      <t>ロウスイ</t>
    </rPh>
    <rPh sb="142" eb="143">
      <t>ショウ</t>
    </rPh>
    <rPh sb="145" eb="146">
      <t>サイ</t>
    </rPh>
    <rPh sb="147" eb="149">
      <t>タイオウ</t>
    </rPh>
    <rPh sb="150" eb="151">
      <t>マワ</t>
    </rPh>
    <rPh sb="155" eb="156">
      <t>オオ</t>
    </rPh>
    <rPh sb="158" eb="161">
      <t>ケイカクテキ</t>
    </rPh>
    <rPh sb="171" eb="173">
      <t>ヒツヨウ</t>
    </rPh>
    <rPh sb="259" eb="26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</si>
</sst>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
      <b/>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2.37</c:v>
                </c:pt>
              </c:numCache>
            </c:numRef>
          </c:val>
          <c:extLst>
            <c:ext xmlns:c16="http://schemas.microsoft.com/office/drawing/2014/chart" uri="{C3380CC4-5D6E-409C-BE32-E72D297353CC}">
              <c16:uniqueId val="{00000000-646D-4E5C-BF9E-FD1DACFCDD8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0.32</c:v>
                </c:pt>
              </c:numCache>
            </c:numRef>
          </c:val>
          <c:smooth val="0"/>
          <c:extLst>
            <c:ext xmlns:c16="http://schemas.microsoft.com/office/drawing/2014/chart" uri="{C3380CC4-5D6E-409C-BE32-E72D297353CC}">
              <c16:uniqueId val="{00000001-646D-4E5C-BF9E-FD1DACFCDD8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68.88</c:v>
                </c:pt>
              </c:numCache>
            </c:numRef>
          </c:val>
          <c:extLst>
            <c:ext xmlns:c16="http://schemas.microsoft.com/office/drawing/2014/chart" uri="{C3380CC4-5D6E-409C-BE32-E72D297353CC}">
              <c16:uniqueId val="{00000000-F712-44BD-8DD6-55A89139C20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54.69</c:v>
                </c:pt>
              </c:numCache>
            </c:numRef>
          </c:val>
          <c:smooth val="0"/>
          <c:extLst>
            <c:ext xmlns:c16="http://schemas.microsoft.com/office/drawing/2014/chart" uri="{C3380CC4-5D6E-409C-BE32-E72D297353CC}">
              <c16:uniqueId val="{00000001-F712-44BD-8DD6-55A89139C20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74.98</c:v>
                </c:pt>
              </c:numCache>
            </c:numRef>
          </c:val>
          <c:extLst>
            <c:ext xmlns:c16="http://schemas.microsoft.com/office/drawing/2014/chart" uri="{C3380CC4-5D6E-409C-BE32-E72D297353CC}">
              <c16:uniqueId val="{00000000-9A9C-4F86-8327-4C33FCFE0EF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71.44</c:v>
                </c:pt>
              </c:numCache>
            </c:numRef>
          </c:val>
          <c:smooth val="0"/>
          <c:extLst>
            <c:ext xmlns:c16="http://schemas.microsoft.com/office/drawing/2014/chart" uri="{C3380CC4-5D6E-409C-BE32-E72D297353CC}">
              <c16:uniqueId val="{00000001-9A9C-4F86-8327-4C33FCFE0EF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104.86</c:v>
                </c:pt>
              </c:numCache>
            </c:numRef>
          </c:val>
          <c:extLst>
            <c:ext xmlns:c16="http://schemas.microsoft.com/office/drawing/2014/chart" uri="{C3380CC4-5D6E-409C-BE32-E72D297353CC}">
              <c16:uniqueId val="{00000000-4EDC-459D-8636-447D87C03A4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101.77</c:v>
                </c:pt>
              </c:numCache>
            </c:numRef>
          </c:val>
          <c:smooth val="0"/>
          <c:extLst>
            <c:ext xmlns:c16="http://schemas.microsoft.com/office/drawing/2014/chart" uri="{C3380CC4-5D6E-409C-BE32-E72D297353CC}">
              <c16:uniqueId val="{00000001-4EDC-459D-8636-447D87C03A4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3.62</c:v>
                </c:pt>
              </c:numCache>
            </c:numRef>
          </c:val>
          <c:extLst>
            <c:ext xmlns:c16="http://schemas.microsoft.com/office/drawing/2014/chart" uri="{C3380CC4-5D6E-409C-BE32-E72D297353CC}">
              <c16:uniqueId val="{00000000-8464-470D-890B-6FF4FF1B72B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37.1</c:v>
                </c:pt>
              </c:numCache>
            </c:numRef>
          </c:val>
          <c:smooth val="0"/>
          <c:extLst>
            <c:ext xmlns:c16="http://schemas.microsoft.com/office/drawing/2014/chart" uri="{C3380CC4-5D6E-409C-BE32-E72D297353CC}">
              <c16:uniqueId val="{00000001-8464-470D-890B-6FF4FF1B72B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40.11</c:v>
                </c:pt>
              </c:numCache>
            </c:numRef>
          </c:val>
          <c:extLst>
            <c:ext xmlns:c16="http://schemas.microsoft.com/office/drawing/2014/chart" uri="{C3380CC4-5D6E-409C-BE32-E72D297353CC}">
              <c16:uniqueId val="{00000000-0C2B-465C-8BAF-B61FCCB61EB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18.22</c:v>
                </c:pt>
              </c:numCache>
            </c:numRef>
          </c:val>
          <c:smooth val="0"/>
          <c:extLst>
            <c:ext xmlns:c16="http://schemas.microsoft.com/office/drawing/2014/chart" uri="{C3380CC4-5D6E-409C-BE32-E72D297353CC}">
              <c16:uniqueId val="{00000001-0C2B-465C-8BAF-B61FCCB61EB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48D-4364-B064-C9E933C7A1B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16.12</c:v>
                </c:pt>
              </c:numCache>
            </c:numRef>
          </c:val>
          <c:smooth val="0"/>
          <c:extLst>
            <c:ext xmlns:c16="http://schemas.microsoft.com/office/drawing/2014/chart" uri="{C3380CC4-5D6E-409C-BE32-E72D297353CC}">
              <c16:uniqueId val="{00000001-748D-4364-B064-C9E933C7A1B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83.25</c:v>
                </c:pt>
              </c:numCache>
            </c:numRef>
          </c:val>
          <c:extLst>
            <c:ext xmlns:c16="http://schemas.microsoft.com/office/drawing/2014/chart" uri="{C3380CC4-5D6E-409C-BE32-E72D297353CC}">
              <c16:uniqueId val="{00000000-100C-4AFD-B8BD-8ABC89E7299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157.71</c:v>
                </c:pt>
              </c:numCache>
            </c:numRef>
          </c:val>
          <c:smooth val="0"/>
          <c:extLst>
            <c:ext xmlns:c16="http://schemas.microsoft.com/office/drawing/2014/chart" uri="{C3380CC4-5D6E-409C-BE32-E72D297353CC}">
              <c16:uniqueId val="{00000001-100C-4AFD-B8BD-8ABC89E7299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1213.47</c:v>
                </c:pt>
              </c:numCache>
            </c:numRef>
          </c:val>
          <c:extLst>
            <c:ext xmlns:c16="http://schemas.microsoft.com/office/drawing/2014/chart" uri="{C3380CC4-5D6E-409C-BE32-E72D297353CC}">
              <c16:uniqueId val="{00000000-58E5-45B1-8E74-23804037E80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958.97</c:v>
                </c:pt>
              </c:numCache>
            </c:numRef>
          </c:val>
          <c:smooth val="0"/>
          <c:extLst>
            <c:ext xmlns:c16="http://schemas.microsoft.com/office/drawing/2014/chart" uri="{C3380CC4-5D6E-409C-BE32-E72D297353CC}">
              <c16:uniqueId val="{00000001-58E5-45B1-8E74-23804037E80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52.62</c:v>
                </c:pt>
              </c:numCache>
            </c:numRef>
          </c:val>
          <c:extLst>
            <c:ext xmlns:c16="http://schemas.microsoft.com/office/drawing/2014/chart" uri="{C3380CC4-5D6E-409C-BE32-E72D297353CC}">
              <c16:uniqueId val="{00000000-9844-4120-83F5-9D039FD4544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61.25</c:v>
                </c:pt>
              </c:numCache>
            </c:numRef>
          </c:val>
          <c:smooth val="0"/>
          <c:extLst>
            <c:ext xmlns:c16="http://schemas.microsoft.com/office/drawing/2014/chart" uri="{C3380CC4-5D6E-409C-BE32-E72D297353CC}">
              <c16:uniqueId val="{00000001-9844-4120-83F5-9D039FD4544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376.88</c:v>
                </c:pt>
              </c:numCache>
            </c:numRef>
          </c:val>
          <c:extLst>
            <c:ext xmlns:c16="http://schemas.microsoft.com/office/drawing/2014/chart" uri="{C3380CC4-5D6E-409C-BE32-E72D297353CC}">
              <c16:uniqueId val="{00000000-7BFC-4FE6-B045-9726E7DB179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279.83</c:v>
                </c:pt>
              </c:numCache>
            </c:numRef>
          </c:val>
          <c:smooth val="0"/>
          <c:extLst>
            <c:ext xmlns:c16="http://schemas.microsoft.com/office/drawing/2014/chart" uri="{C3380CC4-5D6E-409C-BE32-E72D297353CC}">
              <c16:uniqueId val="{00000001-7BFC-4FE6-B045-9726E7DB179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沖縄県　竹富町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C3</v>
      </c>
      <c r="X8" s="43"/>
      <c r="Y8" s="43"/>
      <c r="Z8" s="43"/>
      <c r="AA8" s="43"/>
      <c r="AB8" s="43"/>
      <c r="AC8" s="43"/>
      <c r="AD8" s="43" t="str">
        <f>データ!$M$6</f>
        <v>非設置</v>
      </c>
      <c r="AE8" s="43"/>
      <c r="AF8" s="43"/>
      <c r="AG8" s="43"/>
      <c r="AH8" s="43"/>
      <c r="AI8" s="43"/>
      <c r="AJ8" s="43"/>
      <c r="AK8" s="2"/>
      <c r="AL8" s="44">
        <f>データ!$R$6</f>
        <v>4208</v>
      </c>
      <c r="AM8" s="44"/>
      <c r="AN8" s="44"/>
      <c r="AO8" s="44"/>
      <c r="AP8" s="44"/>
      <c r="AQ8" s="44"/>
      <c r="AR8" s="44"/>
      <c r="AS8" s="44"/>
      <c r="AT8" s="45">
        <f>データ!$S$6</f>
        <v>334.4</v>
      </c>
      <c r="AU8" s="46"/>
      <c r="AV8" s="46"/>
      <c r="AW8" s="46"/>
      <c r="AX8" s="46"/>
      <c r="AY8" s="46"/>
      <c r="AZ8" s="46"/>
      <c r="BA8" s="46"/>
      <c r="BB8" s="47">
        <f>データ!$T$6</f>
        <v>12.58</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64.209999999999994</v>
      </c>
      <c r="J10" s="46"/>
      <c r="K10" s="46"/>
      <c r="L10" s="46"/>
      <c r="M10" s="46"/>
      <c r="N10" s="46"/>
      <c r="O10" s="80"/>
      <c r="P10" s="47">
        <f>データ!$P$6</f>
        <v>99.51</v>
      </c>
      <c r="Q10" s="47"/>
      <c r="R10" s="47"/>
      <c r="S10" s="47"/>
      <c r="T10" s="47"/>
      <c r="U10" s="47"/>
      <c r="V10" s="47"/>
      <c r="W10" s="44">
        <f>データ!$Q$6</f>
        <v>3135</v>
      </c>
      <c r="X10" s="44"/>
      <c r="Y10" s="44"/>
      <c r="Z10" s="44"/>
      <c r="AA10" s="44"/>
      <c r="AB10" s="44"/>
      <c r="AC10" s="44"/>
      <c r="AD10" s="2"/>
      <c r="AE10" s="2"/>
      <c r="AF10" s="2"/>
      <c r="AG10" s="2"/>
      <c r="AH10" s="2"/>
      <c r="AI10" s="2"/>
      <c r="AJ10" s="2"/>
      <c r="AK10" s="2"/>
      <c r="AL10" s="44">
        <f>データ!$U$6</f>
        <v>4080</v>
      </c>
      <c r="AM10" s="44"/>
      <c r="AN10" s="44"/>
      <c r="AO10" s="44"/>
      <c r="AP10" s="44"/>
      <c r="AQ10" s="44"/>
      <c r="AR10" s="44"/>
      <c r="AS10" s="44"/>
      <c r="AT10" s="45">
        <f>データ!$V$6</f>
        <v>48.67</v>
      </c>
      <c r="AU10" s="46"/>
      <c r="AV10" s="46"/>
      <c r="AW10" s="46"/>
      <c r="AX10" s="46"/>
      <c r="AY10" s="46"/>
      <c r="AZ10" s="46"/>
      <c r="BA10" s="46"/>
      <c r="BB10" s="47">
        <f>データ!$W$6</f>
        <v>83.83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9" t="s">
        <v>110</v>
      </c>
      <c r="BM16" s="90"/>
      <c r="BN16" s="90"/>
      <c r="BO16" s="90"/>
      <c r="BP16" s="90"/>
      <c r="BQ16" s="90"/>
      <c r="BR16" s="90"/>
      <c r="BS16" s="90"/>
      <c r="BT16" s="90"/>
      <c r="BU16" s="90"/>
      <c r="BV16" s="90"/>
      <c r="BW16" s="90"/>
      <c r="BX16" s="90"/>
      <c r="BY16" s="90"/>
      <c r="BZ16" s="9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9"/>
      <c r="BM17" s="90"/>
      <c r="BN17" s="90"/>
      <c r="BO17" s="90"/>
      <c r="BP17" s="90"/>
      <c r="BQ17" s="90"/>
      <c r="BR17" s="90"/>
      <c r="BS17" s="90"/>
      <c r="BT17" s="90"/>
      <c r="BU17" s="90"/>
      <c r="BV17" s="90"/>
      <c r="BW17" s="90"/>
      <c r="BX17" s="90"/>
      <c r="BY17" s="90"/>
      <c r="BZ17" s="9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9"/>
      <c r="BM18" s="90"/>
      <c r="BN18" s="90"/>
      <c r="BO18" s="90"/>
      <c r="BP18" s="90"/>
      <c r="BQ18" s="90"/>
      <c r="BR18" s="90"/>
      <c r="BS18" s="90"/>
      <c r="BT18" s="90"/>
      <c r="BU18" s="90"/>
      <c r="BV18" s="90"/>
      <c r="BW18" s="90"/>
      <c r="BX18" s="90"/>
      <c r="BY18" s="90"/>
      <c r="BZ18" s="91"/>
    </row>
    <row r="19" spans="1:78" ht="13.2"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9"/>
      <c r="BM19" s="90"/>
      <c r="BN19" s="90"/>
      <c r="BO19" s="90"/>
      <c r="BP19" s="90"/>
      <c r="BQ19" s="90"/>
      <c r="BR19" s="90"/>
      <c r="BS19" s="90"/>
      <c r="BT19" s="90"/>
      <c r="BU19" s="90"/>
      <c r="BV19" s="90"/>
      <c r="BW19" s="90"/>
      <c r="BX19" s="90"/>
      <c r="BY19" s="90"/>
      <c r="BZ19" s="9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9"/>
      <c r="BM20" s="90"/>
      <c r="BN20" s="90"/>
      <c r="BO20" s="90"/>
      <c r="BP20" s="90"/>
      <c r="BQ20" s="90"/>
      <c r="BR20" s="90"/>
      <c r="BS20" s="90"/>
      <c r="BT20" s="90"/>
      <c r="BU20" s="90"/>
      <c r="BV20" s="90"/>
      <c r="BW20" s="90"/>
      <c r="BX20" s="90"/>
      <c r="BY20" s="90"/>
      <c r="BZ20" s="9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9"/>
      <c r="BM21" s="90"/>
      <c r="BN21" s="90"/>
      <c r="BO21" s="90"/>
      <c r="BP21" s="90"/>
      <c r="BQ21" s="90"/>
      <c r="BR21" s="90"/>
      <c r="BS21" s="90"/>
      <c r="BT21" s="90"/>
      <c r="BU21" s="90"/>
      <c r="BV21" s="90"/>
      <c r="BW21" s="90"/>
      <c r="BX21" s="90"/>
      <c r="BY21" s="90"/>
      <c r="BZ21" s="9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9"/>
      <c r="BM22" s="90"/>
      <c r="BN22" s="90"/>
      <c r="BO22" s="90"/>
      <c r="BP22" s="90"/>
      <c r="BQ22" s="90"/>
      <c r="BR22" s="90"/>
      <c r="BS22" s="90"/>
      <c r="BT22" s="90"/>
      <c r="BU22" s="90"/>
      <c r="BV22" s="90"/>
      <c r="BW22" s="90"/>
      <c r="BX22" s="90"/>
      <c r="BY22" s="90"/>
      <c r="BZ22" s="9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9"/>
      <c r="BM23" s="90"/>
      <c r="BN23" s="90"/>
      <c r="BO23" s="90"/>
      <c r="BP23" s="90"/>
      <c r="BQ23" s="90"/>
      <c r="BR23" s="90"/>
      <c r="BS23" s="90"/>
      <c r="BT23" s="90"/>
      <c r="BU23" s="90"/>
      <c r="BV23" s="90"/>
      <c r="BW23" s="90"/>
      <c r="BX23" s="90"/>
      <c r="BY23" s="90"/>
      <c r="BZ23" s="9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9"/>
      <c r="BM24" s="90"/>
      <c r="BN24" s="90"/>
      <c r="BO24" s="90"/>
      <c r="BP24" s="90"/>
      <c r="BQ24" s="90"/>
      <c r="BR24" s="90"/>
      <c r="BS24" s="90"/>
      <c r="BT24" s="90"/>
      <c r="BU24" s="90"/>
      <c r="BV24" s="90"/>
      <c r="BW24" s="90"/>
      <c r="BX24" s="90"/>
      <c r="BY24" s="90"/>
      <c r="BZ24" s="9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9"/>
      <c r="BM25" s="90"/>
      <c r="BN25" s="90"/>
      <c r="BO25" s="90"/>
      <c r="BP25" s="90"/>
      <c r="BQ25" s="90"/>
      <c r="BR25" s="90"/>
      <c r="BS25" s="90"/>
      <c r="BT25" s="90"/>
      <c r="BU25" s="90"/>
      <c r="BV25" s="90"/>
      <c r="BW25" s="90"/>
      <c r="BX25" s="90"/>
      <c r="BY25" s="90"/>
      <c r="BZ25" s="9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9"/>
      <c r="BM26" s="90"/>
      <c r="BN26" s="90"/>
      <c r="BO26" s="90"/>
      <c r="BP26" s="90"/>
      <c r="BQ26" s="90"/>
      <c r="BR26" s="90"/>
      <c r="BS26" s="90"/>
      <c r="BT26" s="90"/>
      <c r="BU26" s="90"/>
      <c r="BV26" s="90"/>
      <c r="BW26" s="90"/>
      <c r="BX26" s="90"/>
      <c r="BY26" s="90"/>
      <c r="BZ26" s="9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9"/>
      <c r="BM27" s="90"/>
      <c r="BN27" s="90"/>
      <c r="BO27" s="90"/>
      <c r="BP27" s="90"/>
      <c r="BQ27" s="90"/>
      <c r="BR27" s="90"/>
      <c r="BS27" s="90"/>
      <c r="BT27" s="90"/>
      <c r="BU27" s="90"/>
      <c r="BV27" s="90"/>
      <c r="BW27" s="90"/>
      <c r="BX27" s="90"/>
      <c r="BY27" s="90"/>
      <c r="BZ27" s="9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9"/>
      <c r="BM28" s="90"/>
      <c r="BN28" s="90"/>
      <c r="BO28" s="90"/>
      <c r="BP28" s="90"/>
      <c r="BQ28" s="90"/>
      <c r="BR28" s="90"/>
      <c r="BS28" s="90"/>
      <c r="BT28" s="90"/>
      <c r="BU28" s="90"/>
      <c r="BV28" s="90"/>
      <c r="BW28" s="90"/>
      <c r="BX28" s="90"/>
      <c r="BY28" s="90"/>
      <c r="BZ28" s="9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9"/>
      <c r="BM29" s="90"/>
      <c r="BN29" s="90"/>
      <c r="BO29" s="90"/>
      <c r="BP29" s="90"/>
      <c r="BQ29" s="90"/>
      <c r="BR29" s="90"/>
      <c r="BS29" s="90"/>
      <c r="BT29" s="90"/>
      <c r="BU29" s="90"/>
      <c r="BV29" s="90"/>
      <c r="BW29" s="90"/>
      <c r="BX29" s="90"/>
      <c r="BY29" s="90"/>
      <c r="BZ29" s="9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9"/>
      <c r="BM30" s="90"/>
      <c r="BN30" s="90"/>
      <c r="BO30" s="90"/>
      <c r="BP30" s="90"/>
      <c r="BQ30" s="90"/>
      <c r="BR30" s="90"/>
      <c r="BS30" s="90"/>
      <c r="BT30" s="90"/>
      <c r="BU30" s="90"/>
      <c r="BV30" s="90"/>
      <c r="BW30" s="90"/>
      <c r="BX30" s="90"/>
      <c r="BY30" s="90"/>
      <c r="BZ30" s="9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9"/>
      <c r="BM31" s="90"/>
      <c r="BN31" s="90"/>
      <c r="BO31" s="90"/>
      <c r="BP31" s="90"/>
      <c r="BQ31" s="90"/>
      <c r="BR31" s="90"/>
      <c r="BS31" s="90"/>
      <c r="BT31" s="90"/>
      <c r="BU31" s="90"/>
      <c r="BV31" s="90"/>
      <c r="BW31" s="90"/>
      <c r="BX31" s="90"/>
      <c r="BY31" s="90"/>
      <c r="BZ31" s="9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9"/>
      <c r="BM32" s="90"/>
      <c r="BN32" s="90"/>
      <c r="BO32" s="90"/>
      <c r="BP32" s="90"/>
      <c r="BQ32" s="90"/>
      <c r="BR32" s="90"/>
      <c r="BS32" s="90"/>
      <c r="BT32" s="90"/>
      <c r="BU32" s="90"/>
      <c r="BV32" s="90"/>
      <c r="BW32" s="90"/>
      <c r="BX32" s="90"/>
      <c r="BY32" s="90"/>
      <c r="BZ32" s="9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9"/>
      <c r="BM33" s="90"/>
      <c r="BN33" s="90"/>
      <c r="BO33" s="90"/>
      <c r="BP33" s="90"/>
      <c r="BQ33" s="90"/>
      <c r="BR33" s="90"/>
      <c r="BS33" s="90"/>
      <c r="BT33" s="90"/>
      <c r="BU33" s="90"/>
      <c r="BV33" s="90"/>
      <c r="BW33" s="90"/>
      <c r="BX33" s="90"/>
      <c r="BY33" s="90"/>
      <c r="BZ33" s="9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9"/>
      <c r="BM34" s="90"/>
      <c r="BN34" s="90"/>
      <c r="BO34" s="90"/>
      <c r="BP34" s="90"/>
      <c r="BQ34" s="90"/>
      <c r="BR34" s="90"/>
      <c r="BS34" s="90"/>
      <c r="BT34" s="90"/>
      <c r="BU34" s="90"/>
      <c r="BV34" s="90"/>
      <c r="BW34" s="90"/>
      <c r="BX34" s="90"/>
      <c r="BY34" s="90"/>
      <c r="BZ34" s="9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9"/>
      <c r="BM35" s="90"/>
      <c r="BN35" s="90"/>
      <c r="BO35" s="90"/>
      <c r="BP35" s="90"/>
      <c r="BQ35" s="90"/>
      <c r="BR35" s="90"/>
      <c r="BS35" s="90"/>
      <c r="BT35" s="90"/>
      <c r="BU35" s="90"/>
      <c r="BV35" s="90"/>
      <c r="BW35" s="90"/>
      <c r="BX35" s="90"/>
      <c r="BY35" s="90"/>
      <c r="BZ35" s="9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9"/>
      <c r="BM36" s="90"/>
      <c r="BN36" s="90"/>
      <c r="BO36" s="90"/>
      <c r="BP36" s="90"/>
      <c r="BQ36" s="90"/>
      <c r="BR36" s="90"/>
      <c r="BS36" s="90"/>
      <c r="BT36" s="90"/>
      <c r="BU36" s="90"/>
      <c r="BV36" s="90"/>
      <c r="BW36" s="90"/>
      <c r="BX36" s="90"/>
      <c r="BY36" s="90"/>
      <c r="BZ36" s="9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9"/>
      <c r="BM37" s="90"/>
      <c r="BN37" s="90"/>
      <c r="BO37" s="90"/>
      <c r="BP37" s="90"/>
      <c r="BQ37" s="90"/>
      <c r="BR37" s="90"/>
      <c r="BS37" s="90"/>
      <c r="BT37" s="90"/>
      <c r="BU37" s="90"/>
      <c r="BV37" s="90"/>
      <c r="BW37" s="90"/>
      <c r="BX37" s="90"/>
      <c r="BY37" s="90"/>
      <c r="BZ37" s="9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9"/>
      <c r="BM38" s="90"/>
      <c r="BN38" s="90"/>
      <c r="BO38" s="90"/>
      <c r="BP38" s="90"/>
      <c r="BQ38" s="90"/>
      <c r="BR38" s="90"/>
      <c r="BS38" s="90"/>
      <c r="BT38" s="90"/>
      <c r="BU38" s="90"/>
      <c r="BV38" s="90"/>
      <c r="BW38" s="90"/>
      <c r="BX38" s="90"/>
      <c r="BY38" s="90"/>
      <c r="BZ38" s="9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9"/>
      <c r="BM39" s="90"/>
      <c r="BN39" s="90"/>
      <c r="BO39" s="90"/>
      <c r="BP39" s="90"/>
      <c r="BQ39" s="90"/>
      <c r="BR39" s="90"/>
      <c r="BS39" s="90"/>
      <c r="BT39" s="90"/>
      <c r="BU39" s="90"/>
      <c r="BV39" s="90"/>
      <c r="BW39" s="90"/>
      <c r="BX39" s="90"/>
      <c r="BY39" s="90"/>
      <c r="BZ39" s="9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9"/>
      <c r="BM40" s="90"/>
      <c r="BN40" s="90"/>
      <c r="BO40" s="90"/>
      <c r="BP40" s="90"/>
      <c r="BQ40" s="90"/>
      <c r="BR40" s="90"/>
      <c r="BS40" s="90"/>
      <c r="BT40" s="90"/>
      <c r="BU40" s="90"/>
      <c r="BV40" s="90"/>
      <c r="BW40" s="90"/>
      <c r="BX40" s="90"/>
      <c r="BY40" s="90"/>
      <c r="BZ40" s="9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9"/>
      <c r="BM41" s="90"/>
      <c r="BN41" s="90"/>
      <c r="BO41" s="90"/>
      <c r="BP41" s="90"/>
      <c r="BQ41" s="90"/>
      <c r="BR41" s="90"/>
      <c r="BS41" s="90"/>
      <c r="BT41" s="90"/>
      <c r="BU41" s="90"/>
      <c r="BV41" s="90"/>
      <c r="BW41" s="90"/>
      <c r="BX41" s="90"/>
      <c r="BY41" s="90"/>
      <c r="BZ41" s="9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9"/>
      <c r="BM42" s="90"/>
      <c r="BN42" s="90"/>
      <c r="BO42" s="90"/>
      <c r="BP42" s="90"/>
      <c r="BQ42" s="90"/>
      <c r="BR42" s="90"/>
      <c r="BS42" s="90"/>
      <c r="BT42" s="90"/>
      <c r="BU42" s="90"/>
      <c r="BV42" s="90"/>
      <c r="BW42" s="90"/>
      <c r="BX42" s="90"/>
      <c r="BY42" s="90"/>
      <c r="BZ42" s="9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9"/>
      <c r="BM43" s="90"/>
      <c r="BN43" s="90"/>
      <c r="BO43" s="90"/>
      <c r="BP43" s="90"/>
      <c r="BQ43" s="90"/>
      <c r="BR43" s="90"/>
      <c r="BS43" s="90"/>
      <c r="BT43" s="90"/>
      <c r="BU43" s="90"/>
      <c r="BV43" s="90"/>
      <c r="BW43" s="90"/>
      <c r="BX43" s="90"/>
      <c r="BY43" s="90"/>
      <c r="BZ43" s="9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9"/>
      <c r="BM44" s="90"/>
      <c r="BN44" s="90"/>
      <c r="BO44" s="90"/>
      <c r="BP44" s="90"/>
      <c r="BQ44" s="90"/>
      <c r="BR44" s="90"/>
      <c r="BS44" s="90"/>
      <c r="BT44" s="90"/>
      <c r="BU44" s="90"/>
      <c r="BV44" s="90"/>
      <c r="BW44" s="90"/>
      <c r="BX44" s="90"/>
      <c r="BY44" s="90"/>
      <c r="BZ44" s="9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109</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Fhqw852oVeWr7IR46zbCPTr7tEG7VhKC0dEQcEf08+8UVRJIOYKuWAicN32KmboScCu2ZOWCrCWLzcRrxutKEw==" saltValue="xe4EG8DvhySky7JiqQI2O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473812</v>
      </c>
      <c r="D6" s="20">
        <f t="shared" si="3"/>
        <v>46</v>
      </c>
      <c r="E6" s="20">
        <f t="shared" si="3"/>
        <v>1</v>
      </c>
      <c r="F6" s="20">
        <f t="shared" si="3"/>
        <v>0</v>
      </c>
      <c r="G6" s="20">
        <f t="shared" si="3"/>
        <v>5</v>
      </c>
      <c r="H6" s="20" t="str">
        <f t="shared" si="3"/>
        <v>沖縄県　竹富町</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64.209999999999994</v>
      </c>
      <c r="P6" s="21">
        <f t="shared" si="3"/>
        <v>99.51</v>
      </c>
      <c r="Q6" s="21">
        <f t="shared" si="3"/>
        <v>3135</v>
      </c>
      <c r="R6" s="21">
        <f t="shared" si="3"/>
        <v>4208</v>
      </c>
      <c r="S6" s="21">
        <f t="shared" si="3"/>
        <v>334.4</v>
      </c>
      <c r="T6" s="21">
        <f t="shared" si="3"/>
        <v>12.58</v>
      </c>
      <c r="U6" s="21">
        <f t="shared" si="3"/>
        <v>4080</v>
      </c>
      <c r="V6" s="21">
        <f t="shared" si="3"/>
        <v>48.67</v>
      </c>
      <c r="W6" s="21">
        <f t="shared" si="3"/>
        <v>83.83</v>
      </c>
      <c r="X6" s="22" t="str">
        <f>IF(X7="",NA(),X7)</f>
        <v>-</v>
      </c>
      <c r="Y6" s="22" t="str">
        <f t="shared" ref="Y6:AG6" si="4">IF(Y7="",NA(),Y7)</f>
        <v>-</v>
      </c>
      <c r="Z6" s="22" t="str">
        <f t="shared" si="4"/>
        <v>-</v>
      </c>
      <c r="AA6" s="22" t="str">
        <f t="shared" si="4"/>
        <v>-</v>
      </c>
      <c r="AB6" s="22">
        <f t="shared" si="4"/>
        <v>104.86</v>
      </c>
      <c r="AC6" s="22" t="str">
        <f t="shared" si="4"/>
        <v>-</v>
      </c>
      <c r="AD6" s="22" t="str">
        <f t="shared" si="4"/>
        <v>-</v>
      </c>
      <c r="AE6" s="22" t="str">
        <f t="shared" si="4"/>
        <v>-</v>
      </c>
      <c r="AF6" s="22" t="str">
        <f t="shared" si="4"/>
        <v>-</v>
      </c>
      <c r="AG6" s="22">
        <f t="shared" si="4"/>
        <v>101.77</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16.12</v>
      </c>
      <c r="AS6" s="21" t="str">
        <f>IF(AS7="","",IF(AS7="-","【-】","【"&amp;SUBSTITUTE(TEXT(AS7,"#,##0.00"),"-","△")&amp;"】"))</f>
        <v>【26.96】</v>
      </c>
      <c r="AT6" s="22" t="str">
        <f>IF(AT7="",NA(),AT7)</f>
        <v>-</v>
      </c>
      <c r="AU6" s="22" t="str">
        <f t="shared" ref="AU6:BC6" si="6">IF(AU7="",NA(),AU7)</f>
        <v>-</v>
      </c>
      <c r="AV6" s="22" t="str">
        <f t="shared" si="6"/>
        <v>-</v>
      </c>
      <c r="AW6" s="22" t="str">
        <f t="shared" si="6"/>
        <v>-</v>
      </c>
      <c r="AX6" s="22">
        <f t="shared" si="6"/>
        <v>83.25</v>
      </c>
      <c r="AY6" s="22" t="str">
        <f t="shared" si="6"/>
        <v>-</v>
      </c>
      <c r="AZ6" s="22" t="str">
        <f t="shared" si="6"/>
        <v>-</v>
      </c>
      <c r="BA6" s="22" t="str">
        <f t="shared" si="6"/>
        <v>-</v>
      </c>
      <c r="BB6" s="22" t="str">
        <f t="shared" si="6"/>
        <v>-</v>
      </c>
      <c r="BC6" s="22">
        <f t="shared" si="6"/>
        <v>157.71</v>
      </c>
      <c r="BD6" s="21" t="str">
        <f>IF(BD7="","",IF(BD7="-","【-】","【"&amp;SUBSTITUTE(TEXT(BD7,"#,##0.00"),"-","△")&amp;"】"))</f>
        <v>【142.39】</v>
      </c>
      <c r="BE6" s="22" t="str">
        <f>IF(BE7="",NA(),BE7)</f>
        <v>-</v>
      </c>
      <c r="BF6" s="22" t="str">
        <f t="shared" ref="BF6:BN6" si="7">IF(BF7="",NA(),BF7)</f>
        <v>-</v>
      </c>
      <c r="BG6" s="22" t="str">
        <f t="shared" si="7"/>
        <v>-</v>
      </c>
      <c r="BH6" s="22" t="str">
        <f t="shared" si="7"/>
        <v>-</v>
      </c>
      <c r="BI6" s="22">
        <f t="shared" si="7"/>
        <v>1213.47</v>
      </c>
      <c r="BJ6" s="22" t="str">
        <f t="shared" si="7"/>
        <v>-</v>
      </c>
      <c r="BK6" s="22" t="str">
        <f t="shared" si="7"/>
        <v>-</v>
      </c>
      <c r="BL6" s="22" t="str">
        <f t="shared" si="7"/>
        <v>-</v>
      </c>
      <c r="BM6" s="22" t="str">
        <f t="shared" si="7"/>
        <v>-</v>
      </c>
      <c r="BN6" s="22">
        <f t="shared" si="7"/>
        <v>958.97</v>
      </c>
      <c r="BO6" s="21" t="str">
        <f>IF(BO7="","",IF(BO7="-","【-】","【"&amp;SUBSTITUTE(TEXT(BO7,"#,##0.00"),"-","△")&amp;"】"))</f>
        <v>【1,043.36】</v>
      </c>
      <c r="BP6" s="22" t="str">
        <f>IF(BP7="",NA(),BP7)</f>
        <v>-</v>
      </c>
      <c r="BQ6" s="22" t="str">
        <f t="shared" ref="BQ6:BY6" si="8">IF(BQ7="",NA(),BQ7)</f>
        <v>-</v>
      </c>
      <c r="BR6" s="22" t="str">
        <f t="shared" si="8"/>
        <v>-</v>
      </c>
      <c r="BS6" s="22" t="str">
        <f t="shared" si="8"/>
        <v>-</v>
      </c>
      <c r="BT6" s="22">
        <f t="shared" si="8"/>
        <v>52.62</v>
      </c>
      <c r="BU6" s="22" t="str">
        <f t="shared" si="8"/>
        <v>-</v>
      </c>
      <c r="BV6" s="22" t="str">
        <f t="shared" si="8"/>
        <v>-</v>
      </c>
      <c r="BW6" s="22" t="str">
        <f t="shared" si="8"/>
        <v>-</v>
      </c>
      <c r="BX6" s="22" t="str">
        <f t="shared" si="8"/>
        <v>-</v>
      </c>
      <c r="BY6" s="22">
        <f t="shared" si="8"/>
        <v>61.25</v>
      </c>
      <c r="BZ6" s="21" t="str">
        <f>IF(BZ7="","",IF(BZ7="-","【-】","【"&amp;SUBSTITUTE(TEXT(BZ7,"#,##0.00"),"-","△")&amp;"】"))</f>
        <v>【56.19】</v>
      </c>
      <c r="CA6" s="22" t="str">
        <f>IF(CA7="",NA(),CA7)</f>
        <v>-</v>
      </c>
      <c r="CB6" s="22" t="str">
        <f t="shared" ref="CB6:CJ6" si="9">IF(CB7="",NA(),CB7)</f>
        <v>-</v>
      </c>
      <c r="CC6" s="22" t="str">
        <f t="shared" si="9"/>
        <v>-</v>
      </c>
      <c r="CD6" s="22" t="str">
        <f t="shared" si="9"/>
        <v>-</v>
      </c>
      <c r="CE6" s="22">
        <f t="shared" si="9"/>
        <v>376.88</v>
      </c>
      <c r="CF6" s="22" t="str">
        <f t="shared" si="9"/>
        <v>-</v>
      </c>
      <c r="CG6" s="22" t="str">
        <f t="shared" si="9"/>
        <v>-</v>
      </c>
      <c r="CH6" s="22" t="str">
        <f t="shared" si="9"/>
        <v>-</v>
      </c>
      <c r="CI6" s="22" t="str">
        <f t="shared" si="9"/>
        <v>-</v>
      </c>
      <c r="CJ6" s="22">
        <f t="shared" si="9"/>
        <v>279.83</v>
      </c>
      <c r="CK6" s="21" t="str">
        <f>IF(CK7="","",IF(CK7="-","【-】","【"&amp;SUBSTITUTE(TEXT(CK7,"#,##0.00"),"-","△")&amp;"】"))</f>
        <v>【285.60】</v>
      </c>
      <c r="CL6" s="22" t="str">
        <f>IF(CL7="",NA(),CL7)</f>
        <v>-</v>
      </c>
      <c r="CM6" s="22" t="str">
        <f t="shared" ref="CM6:CU6" si="10">IF(CM7="",NA(),CM7)</f>
        <v>-</v>
      </c>
      <c r="CN6" s="22" t="str">
        <f t="shared" si="10"/>
        <v>-</v>
      </c>
      <c r="CO6" s="22" t="str">
        <f t="shared" si="10"/>
        <v>-</v>
      </c>
      <c r="CP6" s="22">
        <f t="shared" si="10"/>
        <v>68.88</v>
      </c>
      <c r="CQ6" s="22" t="str">
        <f t="shared" si="10"/>
        <v>-</v>
      </c>
      <c r="CR6" s="22" t="str">
        <f t="shared" si="10"/>
        <v>-</v>
      </c>
      <c r="CS6" s="22" t="str">
        <f t="shared" si="10"/>
        <v>-</v>
      </c>
      <c r="CT6" s="22" t="str">
        <f t="shared" si="10"/>
        <v>-</v>
      </c>
      <c r="CU6" s="22">
        <f t="shared" si="10"/>
        <v>54.69</v>
      </c>
      <c r="CV6" s="21" t="str">
        <f>IF(CV7="","",IF(CV7="-","【-】","【"&amp;SUBSTITUTE(TEXT(CV7,"#,##0.00"),"-","△")&amp;"】"))</f>
        <v>【48.33】</v>
      </c>
      <c r="CW6" s="22" t="str">
        <f>IF(CW7="",NA(),CW7)</f>
        <v>-</v>
      </c>
      <c r="CX6" s="22" t="str">
        <f t="shared" ref="CX6:DF6" si="11">IF(CX7="",NA(),CX7)</f>
        <v>-</v>
      </c>
      <c r="CY6" s="22" t="str">
        <f t="shared" si="11"/>
        <v>-</v>
      </c>
      <c r="CZ6" s="22" t="str">
        <f t="shared" si="11"/>
        <v>-</v>
      </c>
      <c r="DA6" s="22">
        <f t="shared" si="11"/>
        <v>74.98</v>
      </c>
      <c r="DB6" s="22" t="str">
        <f t="shared" si="11"/>
        <v>-</v>
      </c>
      <c r="DC6" s="22" t="str">
        <f t="shared" si="11"/>
        <v>-</v>
      </c>
      <c r="DD6" s="22" t="str">
        <f t="shared" si="11"/>
        <v>-</v>
      </c>
      <c r="DE6" s="22" t="str">
        <f t="shared" si="11"/>
        <v>-</v>
      </c>
      <c r="DF6" s="22">
        <f t="shared" si="11"/>
        <v>71.44</v>
      </c>
      <c r="DG6" s="21" t="str">
        <f>IF(DG7="","",IF(DG7="-","【-】","【"&amp;SUBSTITUTE(TEXT(DG7,"#,##0.00"),"-","△")&amp;"】"))</f>
        <v>【70.34】</v>
      </c>
      <c r="DH6" s="22" t="str">
        <f>IF(DH7="",NA(),DH7)</f>
        <v>-</v>
      </c>
      <c r="DI6" s="22" t="str">
        <f t="shared" ref="DI6:DQ6" si="12">IF(DI7="",NA(),DI7)</f>
        <v>-</v>
      </c>
      <c r="DJ6" s="22" t="str">
        <f t="shared" si="12"/>
        <v>-</v>
      </c>
      <c r="DK6" s="22" t="str">
        <f t="shared" si="12"/>
        <v>-</v>
      </c>
      <c r="DL6" s="22">
        <f t="shared" si="12"/>
        <v>3.62</v>
      </c>
      <c r="DM6" s="22" t="str">
        <f t="shared" si="12"/>
        <v>-</v>
      </c>
      <c r="DN6" s="22" t="str">
        <f t="shared" si="12"/>
        <v>-</v>
      </c>
      <c r="DO6" s="22" t="str">
        <f t="shared" si="12"/>
        <v>-</v>
      </c>
      <c r="DP6" s="22" t="str">
        <f t="shared" si="12"/>
        <v>-</v>
      </c>
      <c r="DQ6" s="22">
        <f t="shared" si="12"/>
        <v>37.1</v>
      </c>
      <c r="DR6" s="21" t="str">
        <f>IF(DR7="","",IF(DR7="-","【-】","【"&amp;SUBSTITUTE(TEXT(DR7,"#,##0.00"),"-","△")&amp;"】"))</f>
        <v>【35.50】</v>
      </c>
      <c r="DS6" s="22" t="str">
        <f>IF(DS7="",NA(),DS7)</f>
        <v>-</v>
      </c>
      <c r="DT6" s="22" t="str">
        <f t="shared" ref="DT6:EB6" si="13">IF(DT7="",NA(),DT7)</f>
        <v>-</v>
      </c>
      <c r="DU6" s="22" t="str">
        <f t="shared" si="13"/>
        <v>-</v>
      </c>
      <c r="DV6" s="22" t="str">
        <f t="shared" si="13"/>
        <v>-</v>
      </c>
      <c r="DW6" s="22">
        <f t="shared" si="13"/>
        <v>40.11</v>
      </c>
      <c r="DX6" s="22" t="str">
        <f t="shared" si="13"/>
        <v>-</v>
      </c>
      <c r="DY6" s="22" t="str">
        <f t="shared" si="13"/>
        <v>-</v>
      </c>
      <c r="DZ6" s="22" t="str">
        <f t="shared" si="13"/>
        <v>-</v>
      </c>
      <c r="EA6" s="22" t="str">
        <f t="shared" si="13"/>
        <v>-</v>
      </c>
      <c r="EB6" s="22">
        <f t="shared" si="13"/>
        <v>18.22</v>
      </c>
      <c r="EC6" s="21" t="str">
        <f>IF(EC7="","",IF(EC7="-","【-】","【"&amp;SUBSTITUTE(TEXT(EC7,"#,##0.00"),"-","△")&amp;"】"))</f>
        <v>【16.16】</v>
      </c>
      <c r="ED6" s="22" t="str">
        <f>IF(ED7="",NA(),ED7)</f>
        <v>-</v>
      </c>
      <c r="EE6" s="22" t="str">
        <f t="shared" ref="EE6:EM6" si="14">IF(EE7="",NA(),EE7)</f>
        <v>-</v>
      </c>
      <c r="EF6" s="22" t="str">
        <f t="shared" si="14"/>
        <v>-</v>
      </c>
      <c r="EG6" s="22" t="str">
        <f t="shared" si="14"/>
        <v>-</v>
      </c>
      <c r="EH6" s="22">
        <f t="shared" si="14"/>
        <v>2.37</v>
      </c>
      <c r="EI6" s="22" t="str">
        <f t="shared" si="14"/>
        <v>-</v>
      </c>
      <c r="EJ6" s="22" t="str">
        <f t="shared" si="14"/>
        <v>-</v>
      </c>
      <c r="EK6" s="22" t="str">
        <f t="shared" si="14"/>
        <v>-</v>
      </c>
      <c r="EL6" s="22" t="str">
        <f t="shared" si="14"/>
        <v>-</v>
      </c>
      <c r="EM6" s="22">
        <f t="shared" si="14"/>
        <v>0.32</v>
      </c>
      <c r="EN6" s="21" t="str">
        <f>IF(EN7="","",IF(EN7="-","【-】","【"&amp;SUBSTITUTE(TEXT(EN7,"#,##0.00"),"-","△")&amp;"】"))</f>
        <v>【0.28】</v>
      </c>
    </row>
    <row r="7" spans="1:144" s="23" customFormat="1" x14ac:dyDescent="0.2">
      <c r="A7" s="15"/>
      <c r="B7" s="24">
        <v>2024</v>
      </c>
      <c r="C7" s="24">
        <v>473812</v>
      </c>
      <c r="D7" s="24">
        <v>46</v>
      </c>
      <c r="E7" s="24">
        <v>1</v>
      </c>
      <c r="F7" s="24">
        <v>0</v>
      </c>
      <c r="G7" s="24">
        <v>5</v>
      </c>
      <c r="H7" s="24" t="s">
        <v>93</v>
      </c>
      <c r="I7" s="24" t="s">
        <v>94</v>
      </c>
      <c r="J7" s="24" t="s">
        <v>95</v>
      </c>
      <c r="K7" s="24" t="s">
        <v>96</v>
      </c>
      <c r="L7" s="24" t="s">
        <v>97</v>
      </c>
      <c r="M7" s="24" t="s">
        <v>98</v>
      </c>
      <c r="N7" s="25" t="s">
        <v>99</v>
      </c>
      <c r="O7" s="25">
        <v>64.209999999999994</v>
      </c>
      <c r="P7" s="25">
        <v>99.51</v>
      </c>
      <c r="Q7" s="25">
        <v>3135</v>
      </c>
      <c r="R7" s="25">
        <v>4208</v>
      </c>
      <c r="S7" s="25">
        <v>334.4</v>
      </c>
      <c r="T7" s="25">
        <v>12.58</v>
      </c>
      <c r="U7" s="25">
        <v>4080</v>
      </c>
      <c r="V7" s="25">
        <v>48.67</v>
      </c>
      <c r="W7" s="25">
        <v>83.83</v>
      </c>
      <c r="X7" s="25" t="s">
        <v>99</v>
      </c>
      <c r="Y7" s="25" t="s">
        <v>99</v>
      </c>
      <c r="Z7" s="25" t="s">
        <v>99</v>
      </c>
      <c r="AA7" s="25" t="s">
        <v>99</v>
      </c>
      <c r="AB7" s="25">
        <v>104.86</v>
      </c>
      <c r="AC7" s="25" t="s">
        <v>99</v>
      </c>
      <c r="AD7" s="25" t="s">
        <v>99</v>
      </c>
      <c r="AE7" s="25" t="s">
        <v>99</v>
      </c>
      <c r="AF7" s="25" t="s">
        <v>99</v>
      </c>
      <c r="AG7" s="25">
        <v>101.77</v>
      </c>
      <c r="AH7" s="25">
        <v>102.02</v>
      </c>
      <c r="AI7" s="25" t="s">
        <v>99</v>
      </c>
      <c r="AJ7" s="25" t="s">
        <v>99</v>
      </c>
      <c r="AK7" s="25" t="s">
        <v>99</v>
      </c>
      <c r="AL7" s="25" t="s">
        <v>99</v>
      </c>
      <c r="AM7" s="25">
        <v>0</v>
      </c>
      <c r="AN7" s="25" t="s">
        <v>99</v>
      </c>
      <c r="AO7" s="25" t="s">
        <v>99</v>
      </c>
      <c r="AP7" s="25" t="s">
        <v>99</v>
      </c>
      <c r="AQ7" s="25" t="s">
        <v>99</v>
      </c>
      <c r="AR7" s="25">
        <v>16.12</v>
      </c>
      <c r="AS7" s="25">
        <v>26.96</v>
      </c>
      <c r="AT7" s="25" t="s">
        <v>99</v>
      </c>
      <c r="AU7" s="25" t="s">
        <v>99</v>
      </c>
      <c r="AV7" s="25" t="s">
        <v>99</v>
      </c>
      <c r="AW7" s="25" t="s">
        <v>99</v>
      </c>
      <c r="AX7" s="25">
        <v>83.25</v>
      </c>
      <c r="AY7" s="25" t="s">
        <v>99</v>
      </c>
      <c r="AZ7" s="25" t="s">
        <v>99</v>
      </c>
      <c r="BA7" s="25" t="s">
        <v>99</v>
      </c>
      <c r="BB7" s="25" t="s">
        <v>99</v>
      </c>
      <c r="BC7" s="25">
        <v>157.71</v>
      </c>
      <c r="BD7" s="25">
        <v>142.38999999999999</v>
      </c>
      <c r="BE7" s="25" t="s">
        <v>99</v>
      </c>
      <c r="BF7" s="25" t="s">
        <v>99</v>
      </c>
      <c r="BG7" s="25" t="s">
        <v>99</v>
      </c>
      <c r="BH7" s="25" t="s">
        <v>99</v>
      </c>
      <c r="BI7" s="25">
        <v>1213.47</v>
      </c>
      <c r="BJ7" s="25" t="s">
        <v>99</v>
      </c>
      <c r="BK7" s="25" t="s">
        <v>99</v>
      </c>
      <c r="BL7" s="25" t="s">
        <v>99</v>
      </c>
      <c r="BM7" s="25" t="s">
        <v>99</v>
      </c>
      <c r="BN7" s="25">
        <v>958.97</v>
      </c>
      <c r="BO7" s="25">
        <v>1043.3599999999999</v>
      </c>
      <c r="BP7" s="25" t="s">
        <v>99</v>
      </c>
      <c r="BQ7" s="25" t="s">
        <v>99</v>
      </c>
      <c r="BR7" s="25" t="s">
        <v>99</v>
      </c>
      <c r="BS7" s="25" t="s">
        <v>99</v>
      </c>
      <c r="BT7" s="25">
        <v>52.62</v>
      </c>
      <c r="BU7" s="25" t="s">
        <v>99</v>
      </c>
      <c r="BV7" s="25" t="s">
        <v>99</v>
      </c>
      <c r="BW7" s="25" t="s">
        <v>99</v>
      </c>
      <c r="BX7" s="25" t="s">
        <v>99</v>
      </c>
      <c r="BY7" s="25">
        <v>61.25</v>
      </c>
      <c r="BZ7" s="25">
        <v>56.19</v>
      </c>
      <c r="CA7" s="25" t="s">
        <v>99</v>
      </c>
      <c r="CB7" s="25" t="s">
        <v>99</v>
      </c>
      <c r="CC7" s="25" t="s">
        <v>99</v>
      </c>
      <c r="CD7" s="25" t="s">
        <v>99</v>
      </c>
      <c r="CE7" s="25">
        <v>376.88</v>
      </c>
      <c r="CF7" s="25" t="s">
        <v>99</v>
      </c>
      <c r="CG7" s="25" t="s">
        <v>99</v>
      </c>
      <c r="CH7" s="25" t="s">
        <v>99</v>
      </c>
      <c r="CI7" s="25" t="s">
        <v>99</v>
      </c>
      <c r="CJ7" s="25">
        <v>279.83</v>
      </c>
      <c r="CK7" s="25">
        <v>285.60000000000002</v>
      </c>
      <c r="CL7" s="25" t="s">
        <v>99</v>
      </c>
      <c r="CM7" s="25" t="s">
        <v>99</v>
      </c>
      <c r="CN7" s="25" t="s">
        <v>99</v>
      </c>
      <c r="CO7" s="25" t="s">
        <v>99</v>
      </c>
      <c r="CP7" s="25">
        <v>68.88</v>
      </c>
      <c r="CQ7" s="25" t="s">
        <v>99</v>
      </c>
      <c r="CR7" s="25" t="s">
        <v>99</v>
      </c>
      <c r="CS7" s="25" t="s">
        <v>99</v>
      </c>
      <c r="CT7" s="25" t="s">
        <v>99</v>
      </c>
      <c r="CU7" s="25">
        <v>54.69</v>
      </c>
      <c r="CV7" s="25">
        <v>48.33</v>
      </c>
      <c r="CW7" s="25" t="s">
        <v>99</v>
      </c>
      <c r="CX7" s="25" t="s">
        <v>99</v>
      </c>
      <c r="CY7" s="25" t="s">
        <v>99</v>
      </c>
      <c r="CZ7" s="25" t="s">
        <v>99</v>
      </c>
      <c r="DA7" s="25">
        <v>74.98</v>
      </c>
      <c r="DB7" s="25" t="s">
        <v>99</v>
      </c>
      <c r="DC7" s="25" t="s">
        <v>99</v>
      </c>
      <c r="DD7" s="25" t="s">
        <v>99</v>
      </c>
      <c r="DE7" s="25" t="s">
        <v>99</v>
      </c>
      <c r="DF7" s="25">
        <v>71.44</v>
      </c>
      <c r="DG7" s="25">
        <v>70.34</v>
      </c>
      <c r="DH7" s="25" t="s">
        <v>99</v>
      </c>
      <c r="DI7" s="25" t="s">
        <v>99</v>
      </c>
      <c r="DJ7" s="25" t="s">
        <v>99</v>
      </c>
      <c r="DK7" s="25" t="s">
        <v>99</v>
      </c>
      <c r="DL7" s="25">
        <v>3.62</v>
      </c>
      <c r="DM7" s="25" t="s">
        <v>99</v>
      </c>
      <c r="DN7" s="25" t="s">
        <v>99</v>
      </c>
      <c r="DO7" s="25" t="s">
        <v>99</v>
      </c>
      <c r="DP7" s="25" t="s">
        <v>99</v>
      </c>
      <c r="DQ7" s="25">
        <v>37.1</v>
      </c>
      <c r="DR7" s="25">
        <v>35.5</v>
      </c>
      <c r="DS7" s="25" t="s">
        <v>99</v>
      </c>
      <c r="DT7" s="25" t="s">
        <v>99</v>
      </c>
      <c r="DU7" s="25" t="s">
        <v>99</v>
      </c>
      <c r="DV7" s="25" t="s">
        <v>99</v>
      </c>
      <c r="DW7" s="25">
        <v>40.11</v>
      </c>
      <c r="DX7" s="25" t="s">
        <v>99</v>
      </c>
      <c r="DY7" s="25" t="s">
        <v>99</v>
      </c>
      <c r="DZ7" s="25" t="s">
        <v>99</v>
      </c>
      <c r="EA7" s="25" t="s">
        <v>99</v>
      </c>
      <c r="EB7" s="25">
        <v>18.22</v>
      </c>
      <c r="EC7" s="25">
        <v>16.16</v>
      </c>
      <c r="ED7" s="25" t="s">
        <v>99</v>
      </c>
      <c r="EE7" s="25" t="s">
        <v>99</v>
      </c>
      <c r="EF7" s="25" t="s">
        <v>99</v>
      </c>
      <c r="EG7" s="25" t="s">
        <v>99</v>
      </c>
      <c r="EH7" s="25">
        <v>2.37</v>
      </c>
      <c r="EI7" s="25" t="s">
        <v>99</v>
      </c>
      <c r="EJ7" s="25" t="s">
        <v>99</v>
      </c>
      <c r="EK7" s="25" t="s">
        <v>99</v>
      </c>
      <c r="EL7" s="25" t="s">
        <v>99</v>
      </c>
      <c r="EM7" s="25">
        <v>0.32</v>
      </c>
      <c r="EN7" s="25">
        <v>0.28000000000000003</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上亀　直人</cp:lastModifiedBy>
  <dcterms:created xsi:type="dcterms:W3CDTF">2025-12-12T09:25:55Z</dcterms:created>
  <dcterms:modified xsi:type="dcterms:W3CDTF">2026-01-27T07:28:43Z</dcterms:modified>
  <cp:category/>
</cp:coreProperties>
</file>