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LS220D10D\share\上下水道課共有フォルダ\R6\☆調査物\〆R7.1.30  【沖縄県市町村課】公営企業に係る経営比較分析表（令和５年度決算）の分析等について（依頼）\〆1.29 財政課回答\"/>
    </mc:Choice>
  </mc:AlternateContent>
  <xr:revisionPtr revIDLastSave="0" documentId="13_ncr:1_{6087F3CB-BBFE-4ED4-9EDE-45CECF10C16A}" xr6:coauthVersionLast="47" xr6:coauthVersionMax="47" xr10:uidLastSave="{00000000-0000-0000-0000-000000000000}"/>
  <workbookProtection workbookAlgorithmName="SHA-512" workbookHashValue="v5QfYxRyL3+nPVtRz6dUeJCGbIMDwbF8hbiic7V6mVTauXKaH3GkWdUaHFbQzghthhcMbe02ijKkeR9eRTo+dg==" workbookSaltValue="6LCfRg9kWyfNwTGqXwBrVw==" workbookSpinCount="100000" lockStructure="1"/>
  <bookViews>
    <workbookView xWindow="-12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I10"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<sst xmlns="http://schemas.openxmlformats.org/spreadsheetml/2006/main" count="236" uniqueCount="120">
  <si>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</si>
  <si>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</si>
  <si>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</si>
  <si>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</si>
  <si>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</si>
  <si>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</si>
  <si>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</si>
  <si>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</si>
  <si>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</si>
  <si>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</si>
  <si>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</si>
  <si>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</si>
  <si>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</si>
  <si>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</si>
  <si>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</si>
  <si>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</si>
  <si>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</si>
  <si>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</si>
  <si>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</si>
  <si>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</si>
  <si>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</si>
  <si>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</si>
  <si>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</si>
  <si>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</si>
  <si>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</si>
  <si>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</si>
  <si>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</si>
  <si>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</si>
  <si>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</si>
  <si>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</si>
  <si>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</si>
  <si>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</si>
  <si>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</si>
  <si>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</si>
  <si>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</si>
  <si>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</si>
  <si>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</si>
  <si>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</si>
  <si>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</si>
  <si>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</si>
  <si>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</si>
  <si>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</si>
  <si>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</si>
  <si>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</si>
  <si>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</si>
  <si>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</si>
  <si>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</si>
  <si>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</si>
  <si>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</si>
  <si>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</si>
  <si>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</si>
  <si>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</si>
  <si>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</si>
  <si>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</si>
  <si>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</si>
  <si>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</si>
  <si>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</si>
  <si>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</si>
  <si>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</si>
  <si>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</si>
  <si>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</si>
  <si>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</si>
  <si>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</si>
  <si>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</si>
  <si>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</si>
  <si>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</si>
  <si>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</si>
  <si>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</si>
  <si>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</si>
  <si>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</si>
  <si>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</si>
  <si>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</si>
  <si>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</si>
  <si>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</si>
  <si>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</si>
  <si>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</si>
  <si>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</si>
  <si>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</si>
  <si>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</si>
  <si>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</si>
  <si>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</si>
  <si>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</si>
  <si>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</si>
  <si>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</si>
  <si>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</si>
  <si>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</si>
  <si>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</si>
  <si>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</si>
  <si>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</si>
  <si>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</si>
  <si>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</si>
  <si>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</si>
  <si>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</si>
  <si>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</si>
  <si>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</si>
  <si>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</si>
  <si>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</si>
  <si>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</si>
  <si>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竹富町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</si>
  <si>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</si>
  <si>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</si>
  <si>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</si>
  <si>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</si>
  <si>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</si>
  <si>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</si>
  <si>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</si>
  <si>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</si>
  <si>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</si>
  <si>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</si>
  <si>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</si>
  <si>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</si>
  <si>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</si>
  <si>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</si>
  <si>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</si>
  <si>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</si>
  <si>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</si>
  <si>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</si>
  <si>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③管渠改善率については、更新時期をむかえていないこともあり、0％で推移しているため類似団体平均値よりも低くなっている。今後の更新及び改築に向けて事業計画や財源確保が必要である。</t>
    <phoneticPr fontId="4"/>
  </si>
  <si>
    <t>竹富町農業集落排水事業は、今後の汚水処理施設及び管渠等の更新に向けて、経営の健全化・効率性について経営戦略・事業計画等の見直しにも取り組む。
また、接続率が88％を推移しており、収益的収支比率の向上を図るためには、接続を推進する広報、料金水準の見直しや汚水処理経費の削減に向け検討していく必要がある。</t>
    <rPh sb="0" eb="3">
      <t>タケトミチョウ</t>
    </rPh>
    <rPh sb="3" eb="9">
      <t>ノウギョウシュウラクハイスイ</t>
    </rPh>
    <rPh sb="9" eb="11">
      <t>ジギョウ</t>
    </rPh>
    <rPh sb="119" eb="121">
      <t>スイジュン</t>
    </rPh>
    <rPh sb="133" eb="135">
      <t>サクゲン</t>
    </rPh>
    <phoneticPr fontId="4"/>
  </si>
  <si>
    <t>①収益的収支比率
121.50％と100％を満たしております。しかし、施設等の老朽化に伴い、維持管理費及び地方債償還金も増加傾向にある。
また、一般会計から基準外繰入金を繰り入れており、経営改善に向けた取り組みが必要である。
④企業債残高対事業規模比率
改築更新に伴い起債借り入れが増加傾向にあり、地方債現在高が増加しております。今後償還能力改善に向けた料金水準の見直しを踏まえ、経営戦略を見直し検討していく。
⑤経費回収率
類似団体平均値と同率であるが、依然として低い回収率であるため、適正な使用料収入の確保及び料金改定の見直しや汚水処理経費の削減に努めてまいります。
⑥汚水処理原価
類似団体平均値より低くなっており、有水水量の増加させる取り組みや必要に応じた、投資の効率化に向けた取組が必要である。
⑦施設利用率
類似団体と比べ高い値であるが、季節による処理量の変動を鑑みると施設規模は適切である。
⑧水洗化率
100％となっており、汚水処理が適正に行われている一方で、使用料収入の増加がみられない傾向にある、改善として、料金水準の向上を図る必要がある。</t>
    <rPh sb="22" eb="23">
      <t>ミ</t>
    </rPh>
    <rPh sb="35" eb="37">
      <t>シセツ</t>
    </rPh>
    <rPh sb="37" eb="38">
      <t>トウ</t>
    </rPh>
    <rPh sb="39" eb="42">
      <t>ロウキュウカ</t>
    </rPh>
    <rPh sb="43" eb="44">
      <t>トモナ</t>
    </rPh>
    <rPh sb="46" eb="48">
      <t>イジ</t>
    </rPh>
    <rPh sb="48" eb="50">
      <t>カンリ</t>
    </rPh>
    <rPh sb="50" eb="51">
      <t>ヒ</t>
    </rPh>
    <rPh sb="51" eb="52">
      <t>オヨ</t>
    </rPh>
    <rPh sb="53" eb="59">
      <t>チホウサイショウカンキン</t>
    </rPh>
    <rPh sb="60" eb="62">
      <t>ゾウカ</t>
    </rPh>
    <rPh sb="62" eb="64">
      <t>ケイコウ</t>
    </rPh>
    <rPh sb="72" eb="74">
      <t>イッパン</t>
    </rPh>
    <rPh sb="74" eb="76">
      <t>カイケイ</t>
    </rPh>
    <rPh sb="78" eb="80">
      <t>キジュン</t>
    </rPh>
    <rPh sb="80" eb="81">
      <t>ガイ</t>
    </rPh>
    <rPh sb="81" eb="84">
      <t>クリイレキン</t>
    </rPh>
    <rPh sb="85" eb="86">
      <t>ク</t>
    </rPh>
    <rPh sb="87" eb="88">
      <t>イ</t>
    </rPh>
    <rPh sb="128" eb="130">
      <t>カイチク</t>
    </rPh>
    <rPh sb="130" eb="132">
      <t>コウシン</t>
    </rPh>
    <rPh sb="133" eb="134">
      <t>トモナ</t>
    </rPh>
    <rPh sb="135" eb="137">
      <t>キサイ</t>
    </rPh>
    <rPh sb="137" eb="138">
      <t>カ</t>
    </rPh>
    <rPh sb="139" eb="140">
      <t>イ</t>
    </rPh>
    <rPh sb="142" eb="144">
      <t>ゾウカ</t>
    </rPh>
    <rPh sb="144" eb="146">
      <t>ケイコウ</t>
    </rPh>
    <rPh sb="150" eb="152">
      <t>チホウ</t>
    </rPh>
    <rPh sb="152" eb="153">
      <t>サイ</t>
    </rPh>
    <rPh sb="153" eb="155">
      <t>ゲンザイ</t>
    </rPh>
    <rPh sb="155" eb="156">
      <t>ダカ</t>
    </rPh>
    <rPh sb="157" eb="159">
      <t>ゾウカ</t>
    </rPh>
    <rPh sb="166" eb="168">
      <t>コンゴ</t>
    </rPh>
    <rPh sb="168" eb="170">
      <t>ショウカン</t>
    </rPh>
    <rPh sb="170" eb="172">
      <t>ノウリョク</t>
    </rPh>
    <rPh sb="172" eb="174">
      <t>カイゼン</t>
    </rPh>
    <rPh sb="175" eb="176">
      <t>ム</t>
    </rPh>
    <rPh sb="178" eb="180">
      <t>リョウキン</t>
    </rPh>
    <rPh sb="180" eb="182">
      <t>スイジュン</t>
    </rPh>
    <rPh sb="183" eb="185">
      <t>ミナオ</t>
    </rPh>
    <rPh sb="187" eb="188">
      <t>フ</t>
    </rPh>
    <rPh sb="191" eb="193">
      <t>ケイエイ</t>
    </rPh>
    <rPh sb="193" eb="195">
      <t>センリャク</t>
    </rPh>
    <rPh sb="196" eb="198">
      <t>ミナオ</t>
    </rPh>
    <rPh sb="199" eb="201">
      <t>ケントウ</t>
    </rPh>
    <rPh sb="223" eb="225">
      <t>ドウリツ</t>
    </rPh>
    <rPh sb="230" eb="232">
      <t>イゼン</t>
    </rPh>
    <rPh sb="306" eb="307">
      <t>ヒク</t>
    </rPh>
    <rPh sb="314" eb="318">
      <t>ユウスイスイリョウ</t>
    </rPh>
    <rPh sb="319" eb="321">
      <t>ゾウカ</t>
    </rPh>
    <rPh sb="324" eb="325">
      <t>ト</t>
    </rPh>
    <rPh sb="326" eb="327">
      <t>ク</t>
    </rPh>
    <rPh sb="329" eb="331">
      <t>ヒツヨウ</t>
    </rPh>
    <rPh sb="332" eb="333">
      <t>オウ</t>
    </rPh>
    <rPh sb="336" eb="338">
      <t>トウシ</t>
    </rPh>
    <rPh sb="339" eb="342">
      <t>コウリツカ</t>
    </rPh>
    <rPh sb="343" eb="344">
      <t>ム</t>
    </rPh>
    <rPh sb="346" eb="348">
      <t>トリクミ</t>
    </rPh>
    <rPh sb="349" eb="351">
      <t>ヒツヨウ</t>
    </rPh>
    <rPh sb="364" eb="366">
      <t>ルイジ</t>
    </rPh>
    <rPh sb="366" eb="368">
      <t>ダンタイ</t>
    </rPh>
    <rPh sb="369" eb="370">
      <t>クラ</t>
    </rPh>
    <rPh sb="371" eb="372">
      <t>タカ</t>
    </rPh>
    <rPh sb="373" eb="374">
      <t>アタイ</t>
    </rPh>
    <rPh sb="379" eb="381">
      <t>キセツ</t>
    </rPh>
    <rPh sb="384" eb="386">
      <t>ショリ</t>
    </rPh>
    <rPh sb="386" eb="387">
      <t>リョウ</t>
    </rPh>
    <rPh sb="388" eb="390">
      <t>ヘンドウ</t>
    </rPh>
    <rPh sb="391" eb="392">
      <t>カンガ</t>
    </rPh>
    <rPh sb="395" eb="397">
      <t>シセツ</t>
    </rPh>
    <rPh sb="397" eb="399">
      <t>キボ</t>
    </rPh>
    <rPh sb="400" eb="402">
      <t>テキセツ</t>
    </rPh>
    <rPh sb="439" eb="441">
      <t>イッポウ</t>
    </rPh>
    <rPh sb="443" eb="446">
      <t>シヨウリョウ</t>
    </rPh>
    <rPh sb="446" eb="448">
      <t>シュウニュウ</t>
    </rPh>
    <rPh sb="449" eb="451">
      <t>ゾウカ</t>
    </rPh>
    <rPh sb="457" eb="459">
      <t>ケイコウ</t>
    </rPh>
    <rPh sb="463" eb="465">
      <t>カイゼン</t>
    </rPh>
    <rPh sb="469" eb="471">
      <t>リョウキン</t>
    </rPh>
    <rPh sb="471" eb="473">
      <t>スイジュン</t>
    </rPh>
    <rPh sb="474" eb="476">
      <t>コウジョウ</t>
    </rPh>
    <rPh sb="477" eb="478">
      <t>ハカ</t>
    </rPh>
    <rPh sb="479" eb="48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</si>
</sst>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A4-4EC4-8565-A2300E7C5F5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2EA4-4EC4-8565-A2300E7C5F5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60.66</c:v>
                </c:pt>
                <c:pt idx="1">
                  <c:v>60.66</c:v>
                </c:pt>
                <c:pt idx="2">
                  <c:v>60.66</c:v>
                </c:pt>
                <c:pt idx="3">
                  <c:v>60.66</c:v>
                </c:pt>
                <c:pt idx="4">
                  <c:v>60.66</c:v>
                </c:pt>
              </c:numCache>
            </c:numRef>
          </c:val>
          <c:extLst>
            <c:ext xmlns:c16="http://schemas.microsoft.com/office/drawing/2014/chart" uri="{C3380CC4-5D6E-409C-BE32-E72D297353CC}">
              <c16:uniqueId val="{00000000-01AA-426A-92C4-8E20F48C241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01AA-426A-92C4-8E20F48C241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156-422B-A076-A6627724DAA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3156-422B-A076-A6627724DAA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120.89</c:v>
                </c:pt>
                <c:pt idx="1">
                  <c:v>74.739999999999995</c:v>
                </c:pt>
                <c:pt idx="2">
                  <c:v>106.22</c:v>
                </c:pt>
                <c:pt idx="3">
                  <c:v>96.96</c:v>
                </c:pt>
                <c:pt idx="4">
                  <c:v>121.5</c:v>
                </c:pt>
              </c:numCache>
            </c:numRef>
          </c:val>
          <c:extLst>
            <c:ext xmlns:c16="http://schemas.microsoft.com/office/drawing/2014/chart" uri="{C3380CC4-5D6E-409C-BE32-E72D297353CC}">
              <c16:uniqueId val="{00000000-D9FC-479A-A9AC-C6AF50C16B4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FC-479A-A9AC-C6AF50C16B4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71-49B6-87AD-6AC50A997A5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71-49B6-87AD-6AC50A997A5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77-4B3A-98AC-9A7BA102594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77-4B3A-98AC-9A7BA102594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23-4A41-9423-60E2489C0A4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23-4A41-9423-60E2489C0A4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EA-411A-B57A-04C982538B4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EA-411A-B57A-04C982538B4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179.9</c:v>
                </c:pt>
                <c:pt idx="1">
                  <c:v>181.28</c:v>
                </c:pt>
                <c:pt idx="2" formatCode="#,##0.00;&quot;△&quot;#,##0.00">
                  <c:v>0</c:v>
                </c:pt>
                <c:pt idx="3">
                  <c:v>296.92</c:v>
                </c:pt>
                <c:pt idx="4">
                  <c:v>350.62</c:v>
                </c:pt>
              </c:numCache>
            </c:numRef>
          </c:val>
          <c:extLst>
            <c:ext xmlns:c16="http://schemas.microsoft.com/office/drawing/2014/chart" uri="{C3380CC4-5D6E-409C-BE32-E72D297353CC}">
              <c16:uniqueId val="{00000000-EC41-4CE9-ADD5-A22B29F98D5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EC41-4CE9-ADD5-A22B29F98D5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78.819999999999993</c:v>
                </c:pt>
                <c:pt idx="1">
                  <c:v>44.1</c:v>
                </c:pt>
                <c:pt idx="2">
                  <c:v>50.84</c:v>
                </c:pt>
                <c:pt idx="3">
                  <c:v>46.14</c:v>
                </c:pt>
                <c:pt idx="4">
                  <c:v>52.05</c:v>
                </c:pt>
              </c:numCache>
            </c:numRef>
          </c:val>
          <c:extLst>
            <c:ext xmlns:c16="http://schemas.microsoft.com/office/drawing/2014/chart" uri="{C3380CC4-5D6E-409C-BE32-E72D297353CC}">
              <c16:uniqueId val="{00000000-E8D3-43C0-8BA0-16FB35E7629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E8D3-43C0-8BA0-16FB35E7629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149.99</c:v>
                </c:pt>
                <c:pt idx="1">
                  <c:v>259.62</c:v>
                </c:pt>
                <c:pt idx="2">
                  <c:v>231.97</c:v>
                </c:pt>
                <c:pt idx="3">
                  <c:v>236.95</c:v>
                </c:pt>
                <c:pt idx="4">
                  <c:v>196.99</c:v>
                </c:pt>
              </c:numCache>
            </c:numRef>
          </c:val>
          <c:extLst>
            <c:ext xmlns:c16="http://schemas.microsoft.com/office/drawing/2014/chart" uri="{C3380CC4-5D6E-409C-BE32-E72D297353CC}">
              <c16:uniqueId val="{00000000-C660-40FB-88C6-FBC1EE0FB82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C660-40FB-88C6-FBC1EE0FB82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D1" zoomScale="85" zoomScaleNormal="8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沖縄県　竹富町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4249</v>
      </c>
      <c r="AM8" s="36"/>
      <c r="AN8" s="36"/>
      <c r="AO8" s="36"/>
      <c r="AP8" s="36"/>
      <c r="AQ8" s="36"/>
      <c r="AR8" s="36"/>
      <c r="AS8" s="36"/>
      <c r="AT8" s="37">
        <f>データ!T6</f>
        <v>334.39</v>
      </c>
      <c r="AU8" s="37"/>
      <c r="AV8" s="37"/>
      <c r="AW8" s="37"/>
      <c r="AX8" s="37"/>
      <c r="AY8" s="37"/>
      <c r="AZ8" s="37"/>
      <c r="BA8" s="37"/>
      <c r="BB8" s="37">
        <f>データ!U6</f>
        <v>12.71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7.49</v>
      </c>
      <c r="Q10" s="37"/>
      <c r="R10" s="37"/>
      <c r="S10" s="37"/>
      <c r="T10" s="37"/>
      <c r="U10" s="37"/>
      <c r="V10" s="37"/>
      <c r="W10" s="37">
        <f>データ!Q6</f>
        <v>100</v>
      </c>
      <c r="X10" s="37"/>
      <c r="Y10" s="37"/>
      <c r="Z10" s="37"/>
      <c r="AA10" s="37"/>
      <c r="AB10" s="37"/>
      <c r="AC10" s="37"/>
      <c r="AD10" s="36">
        <f>データ!R6</f>
        <v>1914</v>
      </c>
      <c r="AE10" s="36"/>
      <c r="AF10" s="36"/>
      <c r="AG10" s="36"/>
      <c r="AH10" s="36"/>
      <c r="AI10" s="36"/>
      <c r="AJ10" s="36"/>
      <c r="AK10" s="2"/>
      <c r="AL10" s="36">
        <f>データ!V6</f>
        <v>310</v>
      </c>
      <c r="AM10" s="36"/>
      <c r="AN10" s="36"/>
      <c r="AO10" s="36"/>
      <c r="AP10" s="36"/>
      <c r="AQ10" s="36"/>
      <c r="AR10" s="36"/>
      <c r="AS10" s="36"/>
      <c r="AT10" s="37">
        <f>データ!W6</f>
        <v>0.5</v>
      </c>
      <c r="AU10" s="37"/>
      <c r="AV10" s="37"/>
      <c r="AW10" s="37"/>
      <c r="AX10" s="37"/>
      <c r="AY10" s="37"/>
      <c r="AZ10" s="37"/>
      <c r="BA10" s="37"/>
      <c r="BB10" s="37">
        <f>データ!X6</f>
        <v>620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119</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117</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118</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vgyfsj//bxEnQZ1Bq5/yH655H9UbHRMSwB7vvdNZkpvK/u0SJ0orfjGZSVsFfGc4ccvgXRgfHKLY6Cnqg5Y5KQ==" saltValue="jdItIrnKFQghNi+rYKOed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14" t="s">
        <v>57</v>
      </c>
      <c r="B4" s="16"/>
      <c r="C4" s="16"/>
      <c r="D4" s="16"/>
      <c r="E4" s="16"/>
      <c r="F4" s="16"/>
      <c r="G4" s="16"/>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473812</v>
      </c>
      <c r="D6" s="19">
        <f t="shared" si="3"/>
        <v>47</v>
      </c>
      <c r="E6" s="19">
        <f t="shared" si="3"/>
        <v>17</v>
      </c>
      <c r="F6" s="19">
        <f t="shared" si="3"/>
        <v>5</v>
      </c>
      <c r="G6" s="19">
        <f t="shared" si="3"/>
        <v>0</v>
      </c>
      <c r="H6" s="19" t="str">
        <f t="shared" si="3"/>
        <v>沖縄県　竹富町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7.49</v>
      </c>
      <c r="Q6" s="20">
        <f t="shared" si="3"/>
        <v>100</v>
      </c>
      <c r="R6" s="20">
        <f t="shared" si="3"/>
        <v>1914</v>
      </c>
      <c r="S6" s="20">
        <f t="shared" si="3"/>
        <v>4249</v>
      </c>
      <c r="T6" s="20">
        <f t="shared" si="3"/>
        <v>334.39</v>
      </c>
      <c r="U6" s="20">
        <f t="shared" si="3"/>
        <v>12.71</v>
      </c>
      <c r="V6" s="20">
        <f t="shared" si="3"/>
        <v>310</v>
      </c>
      <c r="W6" s="20">
        <f t="shared" si="3"/>
        <v>0.5</v>
      </c>
      <c r="X6" s="20">
        <f t="shared" si="3"/>
        <v>620</v>
      </c>
      <c r="Y6" s="21">
        <f>IF(Y7="",NA(),Y7)</f>
        <v>120.89</v>
      </c>
      <c r="Z6" s="21">
        <f t="shared" ref="Z6:AH6" si="4">IF(Z7="",NA(),Z7)</f>
        <v>74.739999999999995</v>
      </c>
      <c r="AA6" s="21">
        <f t="shared" si="4"/>
        <v>106.22</v>
      </c>
      <c r="AB6" s="21">
        <f t="shared" si="4"/>
        <v>96.96</v>
      </c>
      <c r="AC6" s="21">
        <f t="shared" si="4"/>
        <v>121.5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179.9</v>
      </c>
      <c r="BG6" s="21">
        <f t="shared" ref="BG6:BO6" si="7">IF(BG7="",NA(),BG7)</f>
        <v>181.28</v>
      </c>
      <c r="BH6" s="20">
        <f t="shared" si="7"/>
        <v>0</v>
      </c>
      <c r="BI6" s="21">
        <f t="shared" si="7"/>
        <v>296.92</v>
      </c>
      <c r="BJ6" s="21">
        <f t="shared" si="7"/>
        <v>350.62</v>
      </c>
      <c r="BK6" s="21">
        <f t="shared" si="7"/>
        <v>826.83</v>
      </c>
      <c r="BL6" s="21">
        <f t="shared" si="7"/>
        <v>867.83</v>
      </c>
      <c r="BM6" s="21">
        <f t="shared" si="7"/>
        <v>791.76</v>
      </c>
      <c r="BN6" s="21">
        <f t="shared" si="7"/>
        <v>900.82</v>
      </c>
      <c r="BO6" s="21">
        <f t="shared" si="7"/>
        <v>839.21</v>
      </c>
      <c r="BP6" s="20" t="str">
        <f>IF(BP7="","",IF(BP7="-","【-】","【"&amp;SUBSTITUTE(TEXT(BP7,"#,##0.00"),"-","△")&amp;"】"))</f>
        <v>【785.10】</v>
      </c>
      <c r="BQ6" s="21">
        <f>IF(BQ7="",NA(),BQ7)</f>
        <v>78.819999999999993</v>
      </c>
      <c r="BR6" s="21">
        <f t="shared" ref="BR6:BZ6" si="8">IF(BR7="",NA(),BR7)</f>
        <v>44.1</v>
      </c>
      <c r="BS6" s="21">
        <f t="shared" si="8"/>
        <v>50.84</v>
      </c>
      <c r="BT6" s="21">
        <f t="shared" si="8"/>
        <v>46.14</v>
      </c>
      <c r="BU6" s="21">
        <f t="shared" si="8"/>
        <v>52.05</v>
      </c>
      <c r="BV6" s="21">
        <f t="shared" si="8"/>
        <v>57.31</v>
      </c>
      <c r="BW6" s="21">
        <f t="shared" si="8"/>
        <v>57.08</v>
      </c>
      <c r="BX6" s="21">
        <f t="shared" si="8"/>
        <v>56.26</v>
      </c>
      <c r="BY6" s="21">
        <f t="shared" si="8"/>
        <v>52.94</v>
      </c>
      <c r="BZ6" s="21">
        <f t="shared" si="8"/>
        <v>52.05</v>
      </c>
      <c r="CA6" s="20" t="str">
        <f>IF(CA7="","",IF(CA7="-","【-】","【"&amp;SUBSTITUTE(TEXT(CA7,"#,##0.00"),"-","△")&amp;"】"))</f>
        <v>【56.93】</v>
      </c>
      <c r="CB6" s="21">
        <f>IF(CB7="",NA(),CB7)</f>
        <v>149.99</v>
      </c>
      <c r="CC6" s="21">
        <f t="shared" ref="CC6:CK6" si="9">IF(CC7="",NA(),CC7)</f>
        <v>259.62</v>
      </c>
      <c r="CD6" s="21">
        <f t="shared" si="9"/>
        <v>231.97</v>
      </c>
      <c r="CE6" s="21">
        <f t="shared" si="9"/>
        <v>236.95</v>
      </c>
      <c r="CF6" s="21">
        <f t="shared" si="9"/>
        <v>196.99</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60.66</v>
      </c>
      <c r="CN6" s="21">
        <f t="shared" ref="CN6:CV6" si="10">IF(CN7="",NA(),CN7)</f>
        <v>60.66</v>
      </c>
      <c r="CO6" s="21">
        <f t="shared" si="10"/>
        <v>60.66</v>
      </c>
      <c r="CP6" s="21">
        <f t="shared" si="10"/>
        <v>60.66</v>
      </c>
      <c r="CQ6" s="21">
        <f t="shared" si="10"/>
        <v>60.66</v>
      </c>
      <c r="CR6" s="21">
        <f t="shared" si="10"/>
        <v>50.14</v>
      </c>
      <c r="CS6" s="21">
        <f t="shared" si="10"/>
        <v>54.83</v>
      </c>
      <c r="CT6" s="21">
        <f t="shared" si="10"/>
        <v>66.53</v>
      </c>
      <c r="CU6" s="21">
        <f t="shared" si="10"/>
        <v>52.35</v>
      </c>
      <c r="CV6" s="21">
        <f t="shared" si="10"/>
        <v>46.25</v>
      </c>
      <c r="CW6" s="20" t="str">
        <f>IF(CW7="","",IF(CW7="-","【-】","【"&amp;SUBSTITUTE(TEXT(CW7,"#,##0.00"),"-","△")&amp;"】"))</f>
        <v>【49.87】</v>
      </c>
      <c r="CX6" s="21">
        <f>IF(CX7="",NA(),CX7)</f>
        <v>100</v>
      </c>
      <c r="CY6" s="21">
        <f t="shared" ref="CY6:DG6" si="11">IF(CY7="",NA(),CY7)</f>
        <v>100</v>
      </c>
      <c r="CZ6" s="21">
        <f t="shared" si="11"/>
        <v>100</v>
      </c>
      <c r="DA6" s="21">
        <f t="shared" si="11"/>
        <v>100</v>
      </c>
      <c r="DB6" s="21">
        <f t="shared" si="11"/>
        <v>100</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473812</v>
      </c>
      <c r="D7" s="23">
        <v>47</v>
      </c>
      <c r="E7" s="23">
        <v>17</v>
      </c>
      <c r="F7" s="23">
        <v>5</v>
      </c>
      <c r="G7" s="23">
        <v>0</v>
      </c>
      <c r="H7" s="23" t="s">
        <v>98</v>
      </c>
      <c r="I7" s="23" t="s">
        <v>99</v>
      </c>
      <c r="J7" s="23" t="s">
        <v>100</v>
      </c>
      <c r="K7" s="23" t="s">
        <v>101</v>
      </c>
      <c r="L7" s="23" t="s">
        <v>102</v>
      </c>
      <c r="M7" s="23" t="s">
        <v>103</v>
      </c>
      <c r="N7" s="24" t="s">
        <v>104</v>
      </c>
      <c r="O7" s="24" t="s">
        <v>105</v>
      </c>
      <c r="P7" s="24">
        <v>7.49</v>
      </c>
      <c r="Q7" s="24">
        <v>100</v>
      </c>
      <c r="R7" s="24">
        <v>1914</v>
      </c>
      <c r="S7" s="24">
        <v>4249</v>
      </c>
      <c r="T7" s="24">
        <v>334.39</v>
      </c>
      <c r="U7" s="24">
        <v>12.71</v>
      </c>
      <c r="V7" s="24">
        <v>310</v>
      </c>
      <c r="W7" s="24">
        <v>0.5</v>
      </c>
      <c r="X7" s="24">
        <v>620</v>
      </c>
      <c r="Y7" s="24">
        <v>120.89</v>
      </c>
      <c r="Z7" s="24">
        <v>74.739999999999995</v>
      </c>
      <c r="AA7" s="24">
        <v>106.22</v>
      </c>
      <c r="AB7" s="24">
        <v>96.96</v>
      </c>
      <c r="AC7" s="24">
        <v>121.5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179.9</v>
      </c>
      <c r="BG7" s="24">
        <v>181.28</v>
      </c>
      <c r="BH7" s="24">
        <v>0</v>
      </c>
      <c r="BI7" s="24">
        <v>296.92</v>
      </c>
      <c r="BJ7" s="24">
        <v>350.62</v>
      </c>
      <c r="BK7" s="24">
        <v>826.83</v>
      </c>
      <c r="BL7" s="24">
        <v>867.83</v>
      </c>
      <c r="BM7" s="24">
        <v>791.76</v>
      </c>
      <c r="BN7" s="24">
        <v>900.82</v>
      </c>
      <c r="BO7" s="24">
        <v>839.21</v>
      </c>
      <c r="BP7" s="24">
        <v>785.1</v>
      </c>
      <c r="BQ7" s="24">
        <v>78.819999999999993</v>
      </c>
      <c r="BR7" s="24">
        <v>44.1</v>
      </c>
      <c r="BS7" s="24">
        <v>50.84</v>
      </c>
      <c r="BT7" s="24">
        <v>46.14</v>
      </c>
      <c r="BU7" s="24">
        <v>52.05</v>
      </c>
      <c r="BV7" s="24">
        <v>57.31</v>
      </c>
      <c r="BW7" s="24">
        <v>57.08</v>
      </c>
      <c r="BX7" s="24">
        <v>56.26</v>
      </c>
      <c r="BY7" s="24">
        <v>52.94</v>
      </c>
      <c r="BZ7" s="24">
        <v>52.05</v>
      </c>
      <c r="CA7" s="24">
        <v>56.93</v>
      </c>
      <c r="CB7" s="24">
        <v>149.99</v>
      </c>
      <c r="CC7" s="24">
        <v>259.62</v>
      </c>
      <c r="CD7" s="24">
        <v>231.97</v>
      </c>
      <c r="CE7" s="24">
        <v>236.95</v>
      </c>
      <c r="CF7" s="24">
        <v>196.99</v>
      </c>
      <c r="CG7" s="24">
        <v>273.52</v>
      </c>
      <c r="CH7" s="24">
        <v>274.99</v>
      </c>
      <c r="CI7" s="24">
        <v>282.08999999999997</v>
      </c>
      <c r="CJ7" s="24">
        <v>303.27999999999997</v>
      </c>
      <c r="CK7" s="24">
        <v>301.86</v>
      </c>
      <c r="CL7" s="24">
        <v>271.14999999999998</v>
      </c>
      <c r="CM7" s="24">
        <v>60.66</v>
      </c>
      <c r="CN7" s="24">
        <v>60.66</v>
      </c>
      <c r="CO7" s="24">
        <v>60.66</v>
      </c>
      <c r="CP7" s="24">
        <v>60.66</v>
      </c>
      <c r="CQ7" s="24">
        <v>60.66</v>
      </c>
      <c r="CR7" s="24">
        <v>50.14</v>
      </c>
      <c r="CS7" s="24">
        <v>54.83</v>
      </c>
      <c r="CT7" s="24">
        <v>66.53</v>
      </c>
      <c r="CU7" s="24">
        <v>52.35</v>
      </c>
      <c r="CV7" s="24">
        <v>46.25</v>
      </c>
      <c r="CW7" s="24">
        <v>49.87</v>
      </c>
      <c r="CX7" s="24">
        <v>100</v>
      </c>
      <c r="CY7" s="24">
        <v>100</v>
      </c>
      <c r="CZ7" s="24">
        <v>100</v>
      </c>
      <c r="DA7" s="24">
        <v>100</v>
      </c>
      <c r="DB7" s="24">
        <v>100</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小濵　友孝</cp:lastModifiedBy>
  <cp:lastPrinted>2025-01-29T02:54:41Z</cp:lastPrinted>
  <dcterms:created xsi:type="dcterms:W3CDTF">2025-01-24T07:37:25Z</dcterms:created>
  <dcterms:modified xsi:type="dcterms:W3CDTF">2025-01-29T02:57:16Z</dcterms:modified>
  <cp:category/>
</cp:coreProperties>
</file>