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User\Desktop\"/>
    </mc:Choice>
  </mc:AlternateContent>
  <xr:revisionPtr revIDLastSave="0" documentId="8_{9AD0DCB3-5C26-4733-8A0B-A165CD525BBB}" xr6:coauthVersionLast="47" xr6:coauthVersionMax="47" xr10:uidLastSave="{00000000-0000-0000-0000-000000000000}"/>
  <workbookProtection workbookAlgorithmName="SHA-512" workbookHashValue="rCHqwDT/9otEPNzfSysBt2w5Tqz4bmyqhzjDrtYbr4VYGwONW/ePV0yxD5i0Ef7HoumpTr4hOAlX3dipKLJHNw==" workbookSaltValue="NrZuCKzD7LnOF4r/XKVuKA==" workbookSpinCount="100000" lockStructure="1"/>
  <bookViews>
    <workbookView xWindow="-1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I10" i="4"/>
  <c r="AL8"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<sst xmlns="http://schemas.openxmlformats.org/spreadsheetml/2006/main" count="236" uniqueCount="121">
  <si>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</si>
  <si>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</si>
  <si>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</si>
  <si>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</si>
  <si>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</si>
  <si>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</si>
  <si>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</si>
  <si>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</si>
  <si>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</si>
  <si>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</si>
  <si>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</si>
  <si>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</si>
  <si>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</si>
  <si>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</si>
  <si>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</si>
  <si>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</si>
  <si>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</si>
  <si>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</si>
  <si>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</si>
  <si>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</si>
  <si>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</si>
  <si>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</si>
  <si>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</si>
  <si>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</si>
  <si>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</si>
  <si>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</si>
  <si>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</si>
  <si>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</si>
  <si>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</si>
  <si>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</si>
  <si>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</si>
  <si>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</si>
  <si>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</si>
  <si>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</si>
  <si>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</si>
  <si>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</si>
  <si>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</si>
  <si>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</si>
  <si>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</si>
  <si>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</si>
  <si>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</si>
  <si>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</si>
  <si>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</si>
  <si>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</si>
  <si>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</si>
  <si>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</si>
  <si>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</si>
  <si>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</si>
  <si>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</si>
  <si>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</si>
  <si>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</si>
  <si>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</si>
  <si>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</si>
  <si>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</si>
  <si>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</si>
  <si>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</si>
  <si>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</si>
  <si>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</si>
  <si>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</si>
  <si>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</si>
  <si>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</si>
  <si>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</si>
  <si>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</si>
  <si>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</si>
  <si>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</si>
  <si>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</si>
  <si>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</si>
  <si>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</si>
  <si>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</si>
  <si>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</si>
  <si>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</si>
  <si>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</si>
  <si>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</si>
  <si>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</si>
  <si>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</si>
  <si>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</si>
  <si>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</si>
  <si>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</si>
  <si>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</si>
  <si>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</si>
  <si>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</si>
  <si>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</si>
  <si>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</si>
  <si>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</si>
  <si>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</si>
  <si>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</si>
  <si>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</si>
  <si>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</si>
  <si>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</si>
  <si>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</si>
  <si>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</si>
  <si>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</si>
  <si>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</si>
  <si>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</si>
  <si>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</si>
  <si>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</si>
  <si>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</si>
  <si>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</si>
  <si>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竹富町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</si>
  <si>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</si>
  <si>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</si>
  <si>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</si>
  <si>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</si>
  <si>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</si>
  <si>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</si>
  <si>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</si>
  <si>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</si>
  <si>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</si>
  <si>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</si>
  <si>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</si>
  <si>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</si>
  <si>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</si>
  <si>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</si>
  <si>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</si>
  <si>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</si>
  <si>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</si>
  <si>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</si>
  <si>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</si>
  <si>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③管渠改善率については、更新時期をむかえていないこともあり、0％で推移しているため類似団体平均値よりも低くなっている。
今後の更新及び改築に向けて長寿命化計画策定や財源確保が必要である。</t>
    <rPh sb="73" eb="74">
      <t>チョウ</t>
    </rPh>
    <rPh sb="74" eb="77">
      <t>ジュミョウカ</t>
    </rPh>
    <rPh sb="77" eb="79">
      <t>ケイカク</t>
    </rPh>
    <rPh sb="79" eb="81">
      <t>サクテイ</t>
    </rPh>
    <phoneticPr fontId="4"/>
  </si>
  <si>
    <t>①収益的収支比率
99.33％と100％未満で、単年度収益は赤字である。前年度と同様に施設等の老朽化に伴い、維持管理費及び地方債償還金も増加傾向にあることや一般会計から繰入金に依存しており、経営改善に向けた取り組みが必要である。
④企業債残高対事業規模比率
改築更新に伴い起債借り入れが増加傾向にあり、地方債現在高が増加しております。今後償還能力改善に向けた料金水準の見直しを踏まえ、経営改善に向けた取り組みが必要である。
⑤経費回収率
類似団体平均値より低い回収率であるため、適正な使用料収入の確保及び料金水準の見直しを検討していく。
⑥汚水処理原価
類似団体平均値より高くなっており、離島の地理的条件から維持管理費用が増加傾向にあることから、料金水準の見直しを検討していく。
⑦施設利用率
類似団体平均値と比較して高いため、観光シーズンにかけて(7月～8月)、一日処理能力以上の流入の余裕がないことから、処理能力を向上させる水処理施設の一基増設工事に着手している。
⑧水洗化率
100％となっており、汚水処理が適正に行われている一方で、使用料収入の増加がみられない。
改善するために、料金水準の見直しを検討していく。</t>
    <rPh sb="20" eb="22">
      <t>ミマン</t>
    </rPh>
    <rPh sb="24" eb="27">
      <t>タンネンド</t>
    </rPh>
    <rPh sb="27" eb="29">
      <t>シュウエキ</t>
    </rPh>
    <rPh sb="30" eb="32">
      <t>アカジ</t>
    </rPh>
    <rPh sb="36" eb="39">
      <t>ゼンネンド</t>
    </rPh>
    <rPh sb="40" eb="42">
      <t>ドウヨウ</t>
    </rPh>
    <rPh sb="43" eb="45">
      <t>シセツ</t>
    </rPh>
    <rPh sb="45" eb="46">
      <t>トウ</t>
    </rPh>
    <rPh sb="47" eb="50">
      <t>ロウキュウカ</t>
    </rPh>
    <rPh sb="51" eb="52">
      <t>トモナ</t>
    </rPh>
    <rPh sb="54" eb="56">
      <t>イジ</t>
    </rPh>
    <rPh sb="56" eb="58">
      <t>カンリ</t>
    </rPh>
    <rPh sb="58" eb="59">
      <t>ヒ</t>
    </rPh>
    <rPh sb="59" eb="60">
      <t>オヨ</t>
    </rPh>
    <rPh sb="61" eb="63">
      <t>チホウ</t>
    </rPh>
    <rPh sb="63" eb="64">
      <t>サイ</t>
    </rPh>
    <rPh sb="64" eb="66">
      <t>ショウカン</t>
    </rPh>
    <rPh sb="66" eb="67">
      <t>キン</t>
    </rPh>
    <rPh sb="68" eb="72">
      <t>ゾウカケイコウ</t>
    </rPh>
    <rPh sb="78" eb="80">
      <t>イッパン</t>
    </rPh>
    <rPh sb="80" eb="82">
      <t>カイケイ</t>
    </rPh>
    <rPh sb="84" eb="87">
      <t>クリイレキン</t>
    </rPh>
    <rPh sb="88" eb="90">
      <t>イゾン</t>
    </rPh>
    <rPh sb="130" eb="132">
      <t>カイチク</t>
    </rPh>
    <rPh sb="132" eb="134">
      <t>コウシン</t>
    </rPh>
    <rPh sb="135" eb="136">
      <t>トモナ</t>
    </rPh>
    <rPh sb="137" eb="139">
      <t>キサイ</t>
    </rPh>
    <rPh sb="139" eb="140">
      <t>カ</t>
    </rPh>
    <rPh sb="141" eb="142">
      <t>イ</t>
    </rPh>
    <rPh sb="144" eb="146">
      <t>ゾウカ</t>
    </rPh>
    <rPh sb="146" eb="148">
      <t>ケイコウ</t>
    </rPh>
    <rPh sb="152" eb="154">
      <t>チホウ</t>
    </rPh>
    <rPh sb="154" eb="155">
      <t>サイ</t>
    </rPh>
    <rPh sb="155" eb="157">
      <t>ゲンザイ</t>
    </rPh>
    <rPh sb="157" eb="158">
      <t>ダカ</t>
    </rPh>
    <rPh sb="159" eb="161">
      <t>ゾウカ</t>
    </rPh>
    <rPh sb="168" eb="170">
      <t>コンゴ</t>
    </rPh>
    <rPh sb="170" eb="172">
      <t>ショウカン</t>
    </rPh>
    <rPh sb="172" eb="174">
      <t>ノウリョク</t>
    </rPh>
    <rPh sb="174" eb="176">
      <t>カイゼン</t>
    </rPh>
    <rPh sb="177" eb="178">
      <t>ム</t>
    </rPh>
    <rPh sb="180" eb="182">
      <t>リョウキン</t>
    </rPh>
    <rPh sb="182" eb="184">
      <t>スイジュン</t>
    </rPh>
    <rPh sb="185" eb="187">
      <t>ミナオ</t>
    </rPh>
    <rPh sb="189" eb="190">
      <t>フ</t>
    </rPh>
    <rPh sb="193" eb="195">
      <t>ケイエイ</t>
    </rPh>
    <rPh sb="195" eb="197">
      <t>カイゼン</t>
    </rPh>
    <rPh sb="198" eb="199">
      <t>ム</t>
    </rPh>
    <rPh sb="201" eb="202">
      <t>ト</t>
    </rPh>
    <rPh sb="203" eb="204">
      <t>ク</t>
    </rPh>
    <rPh sb="206" eb="207">
      <t>ク</t>
    </rPh>
    <rPh sb="209" eb="211">
      <t>ヒツヨウ</t>
    </rPh>
    <rPh sb="259" eb="261">
      <t>スイジュン</t>
    </rPh>
    <rPh sb="263" eb="265">
      <t>ケントウ</t>
    </rPh>
    <rPh sb="292" eb="293">
      <t>タカ</t>
    </rPh>
    <rPh sb="300" eb="302">
      <t>リトウ</t>
    </rPh>
    <rPh sb="303" eb="306">
      <t>チリテキ</t>
    </rPh>
    <rPh sb="306" eb="308">
      <t>ジョウケン</t>
    </rPh>
    <rPh sb="310" eb="312">
      <t>イジ</t>
    </rPh>
    <rPh sb="312" eb="314">
      <t>カンリ</t>
    </rPh>
    <rPh sb="314" eb="316">
      <t>ヒヨウ</t>
    </rPh>
    <rPh sb="317" eb="319">
      <t>ゾウカ</t>
    </rPh>
    <rPh sb="319" eb="321">
      <t>ケイコウ</t>
    </rPh>
    <rPh sb="329" eb="331">
      <t>リョウキン</t>
    </rPh>
    <rPh sb="331" eb="333">
      <t>スイジュン</t>
    </rPh>
    <rPh sb="334" eb="336">
      <t>ミナオ</t>
    </rPh>
    <rPh sb="338" eb="340">
      <t>ケントウ</t>
    </rPh>
    <rPh sb="371" eb="373">
      <t>カンコウ</t>
    </rPh>
    <rPh sb="383" eb="384">
      <t>ガツ</t>
    </rPh>
    <rPh sb="386" eb="387">
      <t>ガツ</t>
    </rPh>
    <rPh sb="389" eb="391">
      <t>イチニチ</t>
    </rPh>
    <rPh sb="391" eb="393">
      <t>ショリ</t>
    </rPh>
    <rPh sb="393" eb="395">
      <t>ノウリョク</t>
    </rPh>
    <rPh sb="395" eb="397">
      <t>イジョウ</t>
    </rPh>
    <rPh sb="398" eb="400">
      <t>リュウニュウ</t>
    </rPh>
    <rPh sb="401" eb="403">
      <t>ヨユウ</t>
    </rPh>
    <rPh sb="411" eb="413">
      <t>ショリ</t>
    </rPh>
    <rPh sb="413" eb="415">
      <t>ノウリョク</t>
    </rPh>
    <rPh sb="416" eb="418">
      <t>コウジョウ</t>
    </rPh>
    <rPh sb="421" eb="422">
      <t>ミズ</t>
    </rPh>
    <rPh sb="422" eb="424">
      <t>ショリ</t>
    </rPh>
    <rPh sb="424" eb="426">
      <t>シセツ</t>
    </rPh>
    <rPh sb="427" eb="429">
      <t>イッキ</t>
    </rPh>
    <rPh sb="474" eb="476">
      <t>イッポウ</t>
    </rPh>
    <rPh sb="478" eb="481">
      <t>シヨウリョウ</t>
    </rPh>
    <rPh sb="481" eb="483">
      <t>シュウニュウ</t>
    </rPh>
    <rPh sb="484" eb="486">
      <t>ゾウカ</t>
    </rPh>
    <rPh sb="494" eb="496">
      <t>カイゼン</t>
    </rPh>
    <rPh sb="502" eb="504">
      <t>リョウキン</t>
    </rPh>
    <rPh sb="504" eb="506">
      <t>ミナオ</t>
    </rPh>
    <rPh sb="508" eb="510">
      <t>ケントウ</t>
    </rPh>
    <phoneticPr fontId="4"/>
  </si>
  <si>
    <t>竹富町特定環境保全公共下水道事業は、今後の汚水処理施設及び管渠等の更新に向けて、経営の健全化・効率性について経営戦略の策定及びｽﾄｯｸﾏﾈｼﾞﾒﾝﾄ計画等の更新により予算の平準化等に取り組む。
また、接続率が100％を推移しており、収益的収支比率の向上を図るためには、料金水準の見直しや汚水処理経費の削減に向け検討していく必要がある。</t>
    <rPh sb="0" eb="3">
      <t>タケトミチョウ</t>
    </rPh>
    <rPh sb="3" eb="5">
      <t>トクテイ</t>
    </rPh>
    <rPh sb="5" eb="7">
      <t>カンキョウ</t>
    </rPh>
    <rPh sb="7" eb="9">
      <t>ホゼン</t>
    </rPh>
    <rPh sb="9" eb="11">
      <t>コウキョウ</t>
    </rPh>
    <rPh sb="11" eb="14">
      <t>ゲスイドウ</t>
    </rPh>
    <rPh sb="14" eb="16">
      <t>ジギョウ</t>
    </rPh>
    <rPh sb="59" eb="61">
      <t>サクテイ</t>
    </rPh>
    <rPh sb="61" eb="62">
      <t>オヨ</t>
    </rPh>
    <rPh sb="78" eb="80">
      <t>コウシン</t>
    </rPh>
    <rPh sb="83" eb="85">
      <t>ヨサン</t>
    </rPh>
    <rPh sb="86" eb="89">
      <t>ヘイジュンカ</t>
    </rPh>
    <rPh sb="89" eb="90">
      <t>トウ</t>
    </rPh>
    <rPh sb="91" eb="92">
      <t>ト</t>
    </rPh>
    <rPh sb="93" eb="94">
      <t>ク</t>
    </rPh>
    <rPh sb="134" eb="136">
      <t>リョウキン</t>
    </rPh>
    <rPh sb="136" eb="138">
      <t>スイジュン</t>
    </rPh>
    <rPh sb="139" eb="141">
      <t>ミナオ</t>
    </rPh>
    <rPh sb="143" eb="145">
      <t>オスイ</t>
    </rPh>
    <rPh sb="145" eb="147">
      <t>ショリ</t>
    </rPh>
    <rPh sb="147" eb="149">
      <t>ケイヒ</t>
    </rPh>
    <rPh sb="150" eb="152">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</si>
</sst>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0F-4369-9EF1-312B31FD567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5A0F-4369-9EF1-312B31FD567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86.11</c:v>
                </c:pt>
                <c:pt idx="1">
                  <c:v>86.11</c:v>
                </c:pt>
                <c:pt idx="2">
                  <c:v>86.11</c:v>
                </c:pt>
                <c:pt idx="3">
                  <c:v>86.11</c:v>
                </c:pt>
                <c:pt idx="4">
                  <c:v>86.11</c:v>
                </c:pt>
              </c:numCache>
            </c:numRef>
          </c:val>
          <c:extLst>
            <c:ext xmlns:c16="http://schemas.microsoft.com/office/drawing/2014/chart" uri="{C3380CC4-5D6E-409C-BE32-E72D297353CC}">
              <c16:uniqueId val="{00000000-7942-4DA2-9257-3B174552499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7942-4DA2-9257-3B174552499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959-40FC-B3D0-A22D27440E4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2959-40FC-B3D0-A22D27440E4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148.93</c:v>
                </c:pt>
                <c:pt idx="1">
                  <c:v>78.92</c:v>
                </c:pt>
                <c:pt idx="2">
                  <c:v>103.21</c:v>
                </c:pt>
                <c:pt idx="3">
                  <c:v>84.04</c:v>
                </c:pt>
                <c:pt idx="4">
                  <c:v>99.33</c:v>
                </c:pt>
              </c:numCache>
            </c:numRef>
          </c:val>
          <c:extLst>
            <c:ext xmlns:c16="http://schemas.microsoft.com/office/drawing/2014/chart" uri="{C3380CC4-5D6E-409C-BE32-E72D297353CC}">
              <c16:uniqueId val="{00000000-F001-4052-BC94-898F5E03CB2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01-4052-BC94-898F5E03CB2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51-4AF0-8D66-F66F1DFED9A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51-4AF0-8D66-F66F1DFED9A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73-4283-AE1D-B9EC2EF3966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73-4283-AE1D-B9EC2EF3966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66-4DD3-8B65-DF9FBF2508D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66-4DD3-8B65-DF9FBF2508D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53-46FE-A774-1BBCEEAA282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53-46FE-A774-1BBCEEAA282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579.54999999999995</c:v>
                </c:pt>
                <c:pt idx="1">
                  <c:v>583.41</c:v>
                </c:pt>
                <c:pt idx="2" formatCode="#,##0.00;&quot;△&quot;#,##0.00">
                  <c:v>0</c:v>
                </c:pt>
                <c:pt idx="3">
                  <c:v>2126.15</c:v>
                </c:pt>
                <c:pt idx="4">
                  <c:v>2165.87</c:v>
                </c:pt>
              </c:numCache>
            </c:numRef>
          </c:val>
          <c:extLst>
            <c:ext xmlns:c16="http://schemas.microsoft.com/office/drawing/2014/chart" uri="{C3380CC4-5D6E-409C-BE32-E72D297353CC}">
              <c16:uniqueId val="{00000000-1AF0-4F7B-B455-1F73C151087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1AF0-4F7B-B455-1F73C151087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56.85</c:v>
                </c:pt>
                <c:pt idx="1">
                  <c:v>36.82</c:v>
                </c:pt>
                <c:pt idx="2">
                  <c:v>37.4</c:v>
                </c:pt>
                <c:pt idx="3">
                  <c:v>27.97</c:v>
                </c:pt>
                <c:pt idx="4">
                  <c:v>30.08</c:v>
                </c:pt>
              </c:numCache>
            </c:numRef>
          </c:val>
          <c:extLst>
            <c:ext xmlns:c16="http://schemas.microsoft.com/office/drawing/2014/chart" uri="{C3380CC4-5D6E-409C-BE32-E72D297353CC}">
              <c16:uniqueId val="{00000000-C2CC-408D-B1D8-3BE6440E22A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C2CC-408D-B1D8-3BE6440E22A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225.96</c:v>
                </c:pt>
                <c:pt idx="1">
                  <c:v>326.14</c:v>
                </c:pt>
                <c:pt idx="2">
                  <c:v>333.95</c:v>
                </c:pt>
                <c:pt idx="3">
                  <c:v>421.6</c:v>
                </c:pt>
                <c:pt idx="4">
                  <c:v>368.41</c:v>
                </c:pt>
              </c:numCache>
            </c:numRef>
          </c:val>
          <c:extLst>
            <c:ext xmlns:c16="http://schemas.microsoft.com/office/drawing/2014/chart" uri="{C3380CC4-5D6E-409C-BE32-E72D297353CC}">
              <c16:uniqueId val="{00000000-E6B5-4423-BE9A-5F1AB3551A6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E6B5-4423-BE9A-5F1AB3551A6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D15"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沖縄県　竹富町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4249</v>
      </c>
      <c r="AM8" s="54"/>
      <c r="AN8" s="54"/>
      <c r="AO8" s="54"/>
      <c r="AP8" s="54"/>
      <c r="AQ8" s="54"/>
      <c r="AR8" s="54"/>
      <c r="AS8" s="54"/>
      <c r="AT8" s="53">
        <f>データ!T6</f>
        <v>334.39</v>
      </c>
      <c r="AU8" s="53"/>
      <c r="AV8" s="53"/>
      <c r="AW8" s="53"/>
      <c r="AX8" s="53"/>
      <c r="AY8" s="53"/>
      <c r="AZ8" s="53"/>
      <c r="BA8" s="53"/>
      <c r="BB8" s="53">
        <f>データ!U6</f>
        <v>12.71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7.82</v>
      </c>
      <c r="Q10" s="53"/>
      <c r="R10" s="53"/>
      <c r="S10" s="53"/>
      <c r="T10" s="53"/>
      <c r="U10" s="53"/>
      <c r="V10" s="53"/>
      <c r="W10" s="53">
        <f>データ!Q6</f>
        <v>100</v>
      </c>
      <c r="X10" s="53"/>
      <c r="Y10" s="53"/>
      <c r="Z10" s="53"/>
      <c r="AA10" s="53"/>
      <c r="AB10" s="53"/>
      <c r="AC10" s="53"/>
      <c r="AD10" s="54">
        <f>データ!R6</f>
        <v>1914</v>
      </c>
      <c r="AE10" s="54"/>
      <c r="AF10" s="54"/>
      <c r="AG10" s="54"/>
      <c r="AH10" s="54"/>
      <c r="AI10" s="54"/>
      <c r="AJ10" s="54"/>
      <c r="AK10" s="2"/>
      <c r="AL10" s="54">
        <f>データ!V6</f>
        <v>324</v>
      </c>
      <c r="AM10" s="54"/>
      <c r="AN10" s="54"/>
      <c r="AO10" s="54"/>
      <c r="AP10" s="54"/>
      <c r="AQ10" s="54"/>
      <c r="AR10" s="54"/>
      <c r="AS10" s="54"/>
      <c r="AT10" s="53">
        <f>データ!W6</f>
        <v>0.24</v>
      </c>
      <c r="AU10" s="53"/>
      <c r="AV10" s="53"/>
      <c r="AW10" s="53"/>
      <c r="AX10" s="53"/>
      <c r="AY10" s="53"/>
      <c r="AZ10" s="53"/>
      <c r="BA10" s="53"/>
      <c r="BB10" s="53">
        <f>データ!X6</f>
        <v>1350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120</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44</v>
      </c>
      <c r="O86" s="12" t="str">
        <f>データ!EO6</f>
        <v>【0.11】</v>
      </c>
    </row>
  </sheetData>
  <sheetProtection algorithmName="SHA-512" hashValue="1VGd3qEnge60NSHZTYQx2Gd/6WNRguMuhxVtVipr/PZVllpDRU4t9dvN00VVasRMAF/DR4K+20dmmzHF/b1VmQ==" saltValue="+M+P78BhSAIXPIb5YzM0O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473812</v>
      </c>
      <c r="D6" s="19">
        <f t="shared" si="3"/>
        <v>47</v>
      </c>
      <c r="E6" s="19">
        <f t="shared" si="3"/>
        <v>17</v>
      </c>
      <c r="F6" s="19">
        <f t="shared" si="3"/>
        <v>4</v>
      </c>
      <c r="G6" s="19">
        <f t="shared" si="3"/>
        <v>0</v>
      </c>
      <c r="H6" s="19" t="str">
        <f t="shared" si="3"/>
        <v>沖縄県　竹富町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7.82</v>
      </c>
      <c r="Q6" s="20">
        <f t="shared" si="3"/>
        <v>100</v>
      </c>
      <c r="R6" s="20">
        <f t="shared" si="3"/>
        <v>1914</v>
      </c>
      <c r="S6" s="20">
        <f t="shared" si="3"/>
        <v>4249</v>
      </c>
      <c r="T6" s="20">
        <f t="shared" si="3"/>
        <v>334.39</v>
      </c>
      <c r="U6" s="20">
        <f t="shared" si="3"/>
        <v>12.71</v>
      </c>
      <c r="V6" s="20">
        <f t="shared" si="3"/>
        <v>324</v>
      </c>
      <c r="W6" s="20">
        <f t="shared" si="3"/>
        <v>0.24</v>
      </c>
      <c r="X6" s="20">
        <f t="shared" si="3"/>
        <v>1350</v>
      </c>
      <c r="Y6" s="21">
        <f>IF(Y7="",NA(),Y7)</f>
        <v>148.93</v>
      </c>
      <c r="Z6" s="21">
        <f t="shared" ref="Z6:AH6" si="4">IF(Z7="",NA(),Z7)</f>
        <v>78.92</v>
      </c>
      <c r="AA6" s="21">
        <f t="shared" si="4"/>
        <v>103.21</v>
      </c>
      <c r="AB6" s="21">
        <f t="shared" si="4"/>
        <v>84.04</v>
      </c>
      <c r="AC6" s="21">
        <f t="shared" si="4"/>
        <v>99.33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579.54999999999995</v>
      </c>
      <c r="BG6" s="21">
        <f t="shared" ref="BG6:BO6" si="7">IF(BG7="",NA(),BG7)</f>
        <v>583.41</v>
      </c>
      <c r="BH6" s="20">
        <f t="shared" si="7"/>
        <v>0</v>
      </c>
      <c r="BI6" s="21">
        <f t="shared" si="7"/>
        <v>2126.15</v>
      </c>
      <c r="BJ6" s="21">
        <f t="shared" si="7"/>
        <v>2165.87</v>
      </c>
      <c r="BK6" s="21">
        <f t="shared" si="7"/>
        <v>1206.79</v>
      </c>
      <c r="BL6" s="21">
        <f t="shared" si="7"/>
        <v>1258.43</v>
      </c>
      <c r="BM6" s="21">
        <f t="shared" si="7"/>
        <v>1163.75</v>
      </c>
      <c r="BN6" s="21">
        <f t="shared" si="7"/>
        <v>1195.47</v>
      </c>
      <c r="BO6" s="21">
        <f t="shared" si="7"/>
        <v>1168.69</v>
      </c>
      <c r="BP6" s="20" t="str">
        <f>IF(BP7="","",IF(BP7="-","【-】","【"&amp;SUBSTITUTE(TEXT(BP7,"#,##0.00"),"-","△")&amp;"】"))</f>
        <v>【1,156.82】</v>
      </c>
      <c r="BQ6" s="21">
        <f>IF(BQ7="",NA(),BQ7)</f>
        <v>56.85</v>
      </c>
      <c r="BR6" s="21">
        <f t="shared" ref="BR6:BZ6" si="8">IF(BR7="",NA(),BR7)</f>
        <v>36.82</v>
      </c>
      <c r="BS6" s="21">
        <f t="shared" si="8"/>
        <v>37.4</v>
      </c>
      <c r="BT6" s="21">
        <f t="shared" si="8"/>
        <v>27.97</v>
      </c>
      <c r="BU6" s="21">
        <f t="shared" si="8"/>
        <v>30.08</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225.96</v>
      </c>
      <c r="CC6" s="21">
        <f t="shared" ref="CC6:CK6" si="9">IF(CC7="",NA(),CC7)</f>
        <v>326.14</v>
      </c>
      <c r="CD6" s="21">
        <f t="shared" si="9"/>
        <v>333.95</v>
      </c>
      <c r="CE6" s="21">
        <f t="shared" si="9"/>
        <v>421.6</v>
      </c>
      <c r="CF6" s="21">
        <f t="shared" si="9"/>
        <v>368.41</v>
      </c>
      <c r="CG6" s="21">
        <f t="shared" si="9"/>
        <v>228.47</v>
      </c>
      <c r="CH6" s="21">
        <f t="shared" si="9"/>
        <v>224.88</v>
      </c>
      <c r="CI6" s="21">
        <f t="shared" si="9"/>
        <v>228.64</v>
      </c>
      <c r="CJ6" s="21">
        <f t="shared" si="9"/>
        <v>239.46</v>
      </c>
      <c r="CK6" s="21">
        <f t="shared" si="9"/>
        <v>233.15</v>
      </c>
      <c r="CL6" s="20" t="str">
        <f>IF(CL7="","",IF(CL7="-","【-】","【"&amp;SUBSTITUTE(TEXT(CL7,"#,##0.00"),"-","△")&amp;"】"))</f>
        <v>【215.73】</v>
      </c>
      <c r="CM6" s="21">
        <f>IF(CM7="",NA(),CM7)</f>
        <v>86.11</v>
      </c>
      <c r="CN6" s="21">
        <f t="shared" ref="CN6:CV6" si="10">IF(CN7="",NA(),CN7)</f>
        <v>86.11</v>
      </c>
      <c r="CO6" s="21">
        <f t="shared" si="10"/>
        <v>86.11</v>
      </c>
      <c r="CP6" s="21">
        <f t="shared" si="10"/>
        <v>86.11</v>
      </c>
      <c r="CQ6" s="21">
        <f t="shared" si="10"/>
        <v>86.11</v>
      </c>
      <c r="CR6" s="21">
        <f t="shared" si="10"/>
        <v>42.47</v>
      </c>
      <c r="CS6" s="21">
        <f t="shared" si="10"/>
        <v>42.4</v>
      </c>
      <c r="CT6" s="21">
        <f t="shared" si="10"/>
        <v>42.28</v>
      </c>
      <c r="CU6" s="21">
        <f t="shared" si="10"/>
        <v>41.06</v>
      </c>
      <c r="CV6" s="21">
        <f t="shared" si="10"/>
        <v>42.09</v>
      </c>
      <c r="CW6" s="20" t="str">
        <f>IF(CW7="","",IF(CW7="-","【-】","【"&amp;SUBSTITUTE(TEXT(CW7,"#,##0.00"),"-","△")&amp;"】"))</f>
        <v>【43.28】</v>
      </c>
      <c r="CX6" s="21">
        <f>IF(CX7="",NA(),CX7)</f>
        <v>100</v>
      </c>
      <c r="CY6" s="21">
        <f t="shared" ref="CY6:DG6" si="11">IF(CY7="",NA(),CY7)</f>
        <v>100</v>
      </c>
      <c r="CZ6" s="21">
        <f t="shared" si="11"/>
        <v>100</v>
      </c>
      <c r="DA6" s="21">
        <f t="shared" si="11"/>
        <v>100</v>
      </c>
      <c r="DB6" s="21">
        <f t="shared" si="11"/>
        <v>100</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15">
      <c r="A7" s="14"/>
      <c r="B7" s="23">
        <v>2023</v>
      </c>
      <c r="C7" s="23">
        <v>473812</v>
      </c>
      <c r="D7" s="23">
        <v>47</v>
      </c>
      <c r="E7" s="23">
        <v>17</v>
      </c>
      <c r="F7" s="23">
        <v>4</v>
      </c>
      <c r="G7" s="23">
        <v>0</v>
      </c>
      <c r="H7" s="23" t="s">
        <v>98</v>
      </c>
      <c r="I7" s="23" t="s">
        <v>99</v>
      </c>
      <c r="J7" s="23" t="s">
        <v>100</v>
      </c>
      <c r="K7" s="23" t="s">
        <v>101</v>
      </c>
      <c r="L7" s="23" t="s">
        <v>102</v>
      </c>
      <c r="M7" s="23" t="s">
        <v>103</v>
      </c>
      <c r="N7" s="24" t="s">
        <v>104</v>
      </c>
      <c r="O7" s="24" t="s">
        <v>105</v>
      </c>
      <c r="P7" s="24">
        <v>7.82</v>
      </c>
      <c r="Q7" s="24">
        <v>100</v>
      </c>
      <c r="R7" s="24">
        <v>1914</v>
      </c>
      <c r="S7" s="24">
        <v>4249</v>
      </c>
      <c r="T7" s="24">
        <v>334.39</v>
      </c>
      <c r="U7" s="24">
        <v>12.71</v>
      </c>
      <c r="V7" s="24">
        <v>324</v>
      </c>
      <c r="W7" s="24">
        <v>0.24</v>
      </c>
      <c r="X7" s="24">
        <v>1350</v>
      </c>
      <c r="Y7" s="24">
        <v>148.93</v>
      </c>
      <c r="Z7" s="24">
        <v>78.92</v>
      </c>
      <c r="AA7" s="24">
        <v>103.21</v>
      </c>
      <c r="AB7" s="24">
        <v>84.04</v>
      </c>
      <c r="AC7" s="24">
        <v>99.33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579.54999999999995</v>
      </c>
      <c r="BG7" s="24">
        <v>583.41</v>
      </c>
      <c r="BH7" s="24">
        <v>0</v>
      </c>
      <c r="BI7" s="24">
        <v>2126.15</v>
      </c>
      <c r="BJ7" s="24">
        <v>2165.87</v>
      </c>
      <c r="BK7" s="24">
        <v>1206.79</v>
      </c>
      <c r="BL7" s="24">
        <v>1258.43</v>
      </c>
      <c r="BM7" s="24">
        <v>1163.75</v>
      </c>
      <c r="BN7" s="24">
        <v>1195.47</v>
      </c>
      <c r="BO7" s="24">
        <v>1168.69</v>
      </c>
      <c r="BP7" s="24">
        <v>1156.82</v>
      </c>
      <c r="BQ7" s="24">
        <v>56.85</v>
      </c>
      <c r="BR7" s="24">
        <v>36.82</v>
      </c>
      <c r="BS7" s="24">
        <v>37.4</v>
      </c>
      <c r="BT7" s="24">
        <v>27.97</v>
      </c>
      <c r="BU7" s="24">
        <v>30.08</v>
      </c>
      <c r="BV7" s="24">
        <v>71.84</v>
      </c>
      <c r="BW7" s="24">
        <v>73.36</v>
      </c>
      <c r="BX7" s="24">
        <v>72.599999999999994</v>
      </c>
      <c r="BY7" s="24">
        <v>69.430000000000007</v>
      </c>
      <c r="BZ7" s="24">
        <v>70.709999999999994</v>
      </c>
      <c r="CA7" s="24">
        <v>75.33</v>
      </c>
      <c r="CB7" s="24">
        <v>225.96</v>
      </c>
      <c r="CC7" s="24">
        <v>326.14</v>
      </c>
      <c r="CD7" s="24">
        <v>333.95</v>
      </c>
      <c r="CE7" s="24">
        <v>421.6</v>
      </c>
      <c r="CF7" s="24">
        <v>368.41</v>
      </c>
      <c r="CG7" s="24">
        <v>228.47</v>
      </c>
      <c r="CH7" s="24">
        <v>224.88</v>
      </c>
      <c r="CI7" s="24">
        <v>228.64</v>
      </c>
      <c r="CJ7" s="24">
        <v>239.46</v>
      </c>
      <c r="CK7" s="24">
        <v>233.15</v>
      </c>
      <c r="CL7" s="24">
        <v>215.73</v>
      </c>
      <c r="CM7" s="24">
        <v>86.11</v>
      </c>
      <c r="CN7" s="24">
        <v>86.11</v>
      </c>
      <c r="CO7" s="24">
        <v>86.11</v>
      </c>
      <c r="CP7" s="24">
        <v>86.11</v>
      </c>
      <c r="CQ7" s="24">
        <v>86.11</v>
      </c>
      <c r="CR7" s="24">
        <v>42.47</v>
      </c>
      <c r="CS7" s="24">
        <v>42.4</v>
      </c>
      <c r="CT7" s="24">
        <v>42.28</v>
      </c>
      <c r="CU7" s="24">
        <v>41.06</v>
      </c>
      <c r="CV7" s="24">
        <v>42.09</v>
      </c>
      <c r="CW7" s="24">
        <v>43.28</v>
      </c>
      <c r="CX7" s="24">
        <v>100</v>
      </c>
      <c r="CY7" s="24">
        <v>100</v>
      </c>
      <c r="CZ7" s="24">
        <v>100</v>
      </c>
      <c r="DA7" s="24">
        <v>100</v>
      </c>
      <c r="DB7" s="24">
        <v>100</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小濵　友孝</cp:lastModifiedBy>
  <cp:lastPrinted>2025-01-29T02:18:06Z</cp:lastPrinted>
  <dcterms:created xsi:type="dcterms:W3CDTF">2025-01-24T07:32:12Z</dcterms:created>
  <dcterms:modified xsi:type="dcterms:W3CDTF">2025-01-29T02:19:11Z</dcterms:modified>
  <cp:category/>
</cp:coreProperties>
</file>