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2.2\share\00-2 佐事→後上里\02 公営企業\令和5年度\02 調査\10 公営企業に係る経営比較分析表（令和４年度決算）の分析等について\02 水→財→県\"/>
    </mc:Choice>
  </mc:AlternateContent>
  <workbookProtection workbookAlgorithmName="SHA-512" workbookHashValue="NB0jgym6PrWEBnICWyOcue8Gj6jztfSHW+tF0osbNJQm+4p5y/pok48lJejR5GvRIv5g3dfnQkYGcEf/AQWaSw==" workbookSaltValue="xgUn9tyVWkB7TEo7lwoKrg==" workbookSpinCount="100000" lockStructure="1"/>
  <bookViews>
    <workbookView xWindow="0" yWindow="0" windowWidth="28800" windowHeight="121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<sst xmlns="http://schemas.openxmlformats.org/spreadsheetml/2006/main" count="233" uniqueCount="117">
  <si>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</si>
  <si>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</si>
  <si>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</si>
  <si>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</si>
  <si>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</si>
  <si>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</si>
  <si>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</si>
  <si>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</si>
  <si>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</si>
  <si>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</si>
  <si>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</si>
  <si>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</si>
  <si>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</si>
  <si>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</si>
  <si>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</si>
  <si>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</si>
  <si>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</si>
  <si>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</si>
  <si>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</si>
  <si>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</si>
  <si>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</si>
  <si>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</si>
  <si>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</si>
  <si>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</si>
  <si>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</si>
  <si>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</si>
  <si>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</si>
  <si>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</si>
  <si>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</si>
  <si>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</si>
  <si>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</si>
  <si>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</si>
  <si>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</si>
  <si>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</si>
  <si>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</si>
  <si>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</si>
  <si>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</si>
  <si>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</si>
  <si>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</si>
  <si>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</si>
  <si>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</si>
  <si>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</si>
  <si>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</si>
  <si>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</si>
  <si>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</si>
  <si>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</si>
  <si>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</si>
  <si>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</si>
  <si>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</si>
  <si>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</si>
  <si>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</si>
  <si>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</si>
  <si>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</si>
  <si>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</si>
  <si>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</si>
  <si>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</si>
  <si>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</si>
  <si>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</si>
  <si>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</si>
  <si>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</si>
  <si>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</si>
  <si>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</si>
  <si>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</si>
  <si>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</si>
  <si>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</si>
  <si>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</si>
  <si>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</si>
  <si>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</si>
  <si>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</si>
  <si>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</si>
  <si>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</si>
  <si>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</si>
  <si>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</si>
  <si>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</si>
  <si>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</si>
  <si>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</si>
  <si>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</si>
  <si>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</si>
  <si>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</si>
  <si>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</si>
  <si>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</si>
  <si>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</si>
  <si>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</si>
  <si>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</si>
  <si>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</si>
  <si>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</si>
  <si>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</si>
  <si>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</si>
  <si>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</si>
  <si>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</si>
  <si>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</si>
  <si>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</si>
  <si>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</si>
  <si>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</si>
  <si>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</si>
  <si>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</si>
  <si>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竹富町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</si>
  <si>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</si>
  <si>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</si>
  <si>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</si>
  <si>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</si>
  <si>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</si>
  <si>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</si>
  <si>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</si>
  <si>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</si>
  <si>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</si>
  <si>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</si>
  <si>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</si>
  <si>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</si>
  <si>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</si>
  <si>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</si>
  <si>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</si>
  <si>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</si>
  <si>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</si>
  <si>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b/>
        <sz val="11"/>
        <color theme="1"/>
        <rFont val="ＭＳ ゴシック"/>
        <family val="3"/>
        <charset val="128"/>
      </rPr>
      <t>③管路更新率（％）</t>
    </r>
    <r>
      <rPr>
        <sz val="11"/>
        <color theme="1"/>
        <rFont val="ＭＳ ゴシック"/>
        <family val="3"/>
        <charset val="128"/>
      </rPr>
      <t xml:space="preserve">
令和４年度は海底送水管更新工事の繰越により更新延長を有しない。各離島をつなぐ海底送水管を更新次第、配水管等の更新に着手していく。</t>
    </r>
    <phoneticPr fontId="4"/>
  </si>
  <si>
    <t xml:space="preserve">竹富町簡易水道事業は、竹富島及び波照間島を除く各島々には西表島より浄水を海底送水管で送水し、
波照間島では海水淡水化施設より浄水を給水しており、離島固有の諸課題を有している。
小規模事業体につき、給水収益のみでは経営が困難なため、国庫補助や町債、一般会計繰入金等の財源に依存している。
施設・管路等の老朽化の進展に伴う更新需要の高まりや、災害への強靭化など、中長期的に更新費や維持管理費の増高が見込まれており、公共サービスを持続的に提供していくためには、なお一層の経営の健全化と効率化が求められる。
このことから、保有資産や財務状況を仔細に分析し、適正な原価に照らした料金改定の必要性などについて検討を深め、経営環境の改善に取り組みたい。
</t>
    <rPh sb="62" eb="64">
      <t>ジョウスイ</t>
    </rPh>
    <rPh sb="77" eb="78">
      <t>ショ</t>
    </rPh>
    <rPh sb="154" eb="156">
      <t>シンテン</t>
    </rPh>
    <rPh sb="257" eb="261">
      <t>ホユウシサン</t>
    </rPh>
    <rPh sb="262" eb="266">
      <t>ザイムジョウキョウ</t>
    </rPh>
    <rPh sb="267" eb="269">
      <t>シサイ</t>
    </rPh>
    <rPh sb="270" eb="272">
      <t>ブンセキ</t>
    </rPh>
    <rPh sb="274" eb="276">
      <t>テキセイ</t>
    </rPh>
    <rPh sb="277" eb="279">
      <t>ゲンカ</t>
    </rPh>
    <rPh sb="280" eb="281">
      <t>テ</t>
    </rPh>
    <rPh sb="284" eb="286">
      <t>リョウキン</t>
    </rPh>
    <rPh sb="286" eb="288">
      <t>カイテイ</t>
    </rPh>
    <rPh sb="289" eb="292">
      <t>ヒツヨウセイ</t>
    </rPh>
    <rPh sb="298" eb="300">
      <t>ケントウ</t>
    </rPh>
    <rPh sb="301" eb="302">
      <t>フカ</t>
    </rPh>
    <rPh sb="304" eb="308">
      <t>ケイエイカンキョウ</t>
    </rPh>
    <rPh sb="309" eb="311">
      <t>カイゼン</t>
    </rPh>
    <rPh sb="312" eb="313">
      <t>ト</t>
    </rPh>
    <rPh sb="314" eb="315">
      <t>ク</t>
    </rPh>
    <phoneticPr fontId="4"/>
  </si>
  <si>
    <r>
      <rPr>
        <b/>
        <sz val="11"/>
        <color theme="1"/>
        <rFont val="ＭＳ ゴシック"/>
        <family val="3"/>
        <charset val="128"/>
      </rPr>
      <t>①収益的収支比率（％）</t>
    </r>
    <r>
      <rPr>
        <sz val="11"/>
        <color theme="1"/>
        <rFont val="ＭＳ ゴシック"/>
        <family val="3"/>
        <charset val="128"/>
      </rPr>
      <t xml:space="preserve">
漸減傾向にあり、類似団体及び全国平均と比して乖離している。施設・管路等の老朽化の進展に伴い、維持管理費や地方債償還金が増高しており、持続可能な経営環境の確保に向け、営業収益の改善が望まれる。
</t>
    </r>
    <r>
      <rPr>
        <b/>
        <sz val="11"/>
        <color theme="1"/>
        <rFont val="ＭＳ ゴシック"/>
        <family val="3"/>
        <charset val="128"/>
      </rPr>
      <t>④企業債残高対給水収益比率（％）</t>
    </r>
    <r>
      <rPr>
        <sz val="11"/>
        <color theme="1"/>
        <rFont val="ＭＳ ゴシック"/>
        <family val="3"/>
        <charset val="128"/>
      </rPr>
      <t xml:space="preserve">
対前年度比では減少しているものの、類似団体及び全国平均を上回る。離島の地勢につき、施設・管路等の更新に係る負担比率は大きく、次年度以降への繰越事業や更新需要の高まりから、今後とも企業債残高の増高が見込まれる。
</t>
    </r>
    <r>
      <rPr>
        <b/>
        <sz val="11"/>
        <color theme="1"/>
        <rFont val="ＭＳ ゴシック"/>
        <family val="3"/>
        <charset val="128"/>
      </rPr>
      <t>⑤料金回収率（％）及び⑥給水原価（円）</t>
    </r>
    <r>
      <rPr>
        <sz val="11"/>
        <color theme="1"/>
        <rFont val="ＭＳ ゴシック"/>
        <family val="3"/>
        <charset val="128"/>
      </rPr>
      <t xml:space="preserve">
料金回収率は漸減傾向にあり、類似団体平均を下回る。給水原価は漸増傾向にあり、類似団体及び全国平均と比して乖離している。コロナ禍より給水収益や有収水量が改善されているものの、維持管理費や地方債償還金が増高し、給水原価が大幅に増加している。
</t>
    </r>
    <r>
      <rPr>
        <b/>
        <sz val="11"/>
        <color theme="1"/>
        <rFont val="ＭＳ ゴシック"/>
        <family val="3"/>
        <charset val="128"/>
      </rPr>
      <t>⑦施設利用率（％）</t>
    </r>
    <r>
      <rPr>
        <sz val="11"/>
        <color theme="1"/>
        <rFont val="ＭＳ ゴシック"/>
        <family val="3"/>
        <charset val="128"/>
      </rPr>
      <t xml:space="preserve">
高水準で推移しており、類似団体及び全国平均を上回る。適正規模での利用状況であり、将来需要を見据えつつ、今後とも維持向上できるよう努める。
</t>
    </r>
    <r>
      <rPr>
        <b/>
        <sz val="11"/>
        <color theme="1"/>
        <rFont val="ＭＳ ゴシック"/>
        <family val="3"/>
        <charset val="128"/>
      </rPr>
      <t>⑧有収率（％）</t>
    </r>
    <r>
      <rPr>
        <sz val="11"/>
        <color theme="1"/>
        <rFont val="ＭＳ ゴシック"/>
        <family val="3"/>
        <charset val="128"/>
      </rPr>
      <t xml:space="preserve">
漸減傾向にあり、類似団体及び全国平均を下回る。
老朽管からの漏水量が増加しており、管路更新やメータ不感等の把握を進め、無効水量の削減に取り組む。</t>
    </r>
    <rPh sb="13" eb="14">
      <t>ゲン</t>
    </rPh>
    <rPh sb="52" eb="54">
      <t>シンテン</t>
    </rPh>
    <rPh sb="166" eb="168">
      <t>シセツ</t>
    </rPh>
    <rPh sb="171" eb="172">
      <t>トウ</t>
    </rPh>
    <rPh sb="183" eb="184">
      <t>オオ</t>
    </rPh>
    <rPh sb="187" eb="188">
      <t>ジ</t>
    </rPh>
    <rPh sb="361" eb="363">
      <t>ゾウカ</t>
    </rPh>
    <rPh sb="405" eb="407">
      <t>テキセイ</t>
    </rPh>
    <rPh sb="411" eb="415">
      <t>リヨウジョウキョウ</t>
    </rPh>
    <rPh sb="421" eb="423">
      <t>ジュヨウ</t>
    </rPh>
    <rPh sb="430" eb="43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</si>
</sst>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3.51</c:v>
                </c:pt>
                <c:pt idx="2">
                  <c:v>3.7</c:v>
                </c:pt>
                <c:pt idx="3">
                  <c:v>3.7</c:v>
                </c:pt>
                <c:pt idx="4" formatCode="#,##0.00;&quot;△&quot;#,##0.00">
                  <c:v>0</c:v>
                </c:pt>
              </c:numCache>
            </c:numRef>
          </c:val>
          <c:extLst>
            <c:ext xmlns:c16="http://schemas.microsoft.com/office/drawing/2014/chart" uri="{C3380CC4-5D6E-409C-BE32-E72D297353CC}">
              <c16:uniqueId val="{00000000-4A6B-4D89-B2D3-996D221D504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4A6B-4D89-B2D3-996D221D504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72.510000000000005</c:v>
                </c:pt>
                <c:pt idx="1">
                  <c:v>72.31</c:v>
                </c:pt>
                <c:pt idx="2">
                  <c:v>72.510000000000005</c:v>
                </c:pt>
                <c:pt idx="3">
                  <c:v>72.510000000000005</c:v>
                </c:pt>
                <c:pt idx="4">
                  <c:v>74.58</c:v>
                </c:pt>
              </c:numCache>
            </c:numRef>
          </c:val>
          <c:extLst>
            <c:ext xmlns:c16="http://schemas.microsoft.com/office/drawing/2014/chart" uri="{C3380CC4-5D6E-409C-BE32-E72D297353CC}">
              <c16:uniqueId val="{00000000-800E-4B46-A5C0-FB110E84644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800E-4B46-A5C0-FB110E84644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74.91</c:v>
                </c:pt>
                <c:pt idx="1">
                  <c:v>73.08</c:v>
                </c:pt>
                <c:pt idx="2">
                  <c:v>66.709999999999994</c:v>
                </c:pt>
                <c:pt idx="3">
                  <c:v>69.41</c:v>
                </c:pt>
                <c:pt idx="4">
                  <c:v>68.260000000000005</c:v>
                </c:pt>
              </c:numCache>
            </c:numRef>
          </c:val>
          <c:extLst>
            <c:ext xmlns:c16="http://schemas.microsoft.com/office/drawing/2014/chart" uri="{C3380CC4-5D6E-409C-BE32-E72D297353CC}">
              <c16:uniqueId val="{00000000-DDCF-4965-B1E0-E92AD691F17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DDCF-4965-B1E0-E92AD691F17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87.24</c:v>
                </c:pt>
                <c:pt idx="1">
                  <c:v>81.489999999999995</c:v>
                </c:pt>
                <c:pt idx="2">
                  <c:v>95.23</c:v>
                </c:pt>
                <c:pt idx="3">
                  <c:v>72.5</c:v>
                </c:pt>
                <c:pt idx="4">
                  <c:v>60.24</c:v>
                </c:pt>
              </c:numCache>
            </c:numRef>
          </c:val>
          <c:extLst>
            <c:ext xmlns:c16="http://schemas.microsoft.com/office/drawing/2014/chart" uri="{C3380CC4-5D6E-409C-BE32-E72D297353CC}">
              <c16:uniqueId val="{00000000-52C2-4E75-B9C3-396C38C4469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52C2-4E75-B9C3-396C38C4469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D1-4D2B-9BBD-80B38EF59A1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D1-4D2B-9BBD-80B38EF59A1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8D-483C-A83D-930317CF332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8D-483C-A83D-930317CF332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EB-4152-B450-3D8CAF93DAE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EB-4152-B450-3D8CAF93DAE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94-45D7-8494-EE3BD91FD32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94-45D7-8494-EE3BD91FD32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703.63</c:v>
                </c:pt>
                <c:pt idx="1">
                  <c:v>800.06</c:v>
                </c:pt>
                <c:pt idx="2">
                  <c:v>1040.26</c:v>
                </c:pt>
                <c:pt idx="3">
                  <c:v>1096.43</c:v>
                </c:pt>
                <c:pt idx="4">
                  <c:v>983.86</c:v>
                </c:pt>
              </c:numCache>
            </c:numRef>
          </c:val>
          <c:extLst>
            <c:ext xmlns:c16="http://schemas.microsoft.com/office/drawing/2014/chart" uri="{C3380CC4-5D6E-409C-BE32-E72D297353CC}">
              <c16:uniqueId val="{00000000-EA38-462E-B9AF-85BF7D167A7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EA38-462E-B9AF-85BF7D167A7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74.97</c:v>
                </c:pt>
                <c:pt idx="1">
                  <c:v>75.099999999999994</c:v>
                </c:pt>
                <c:pt idx="2">
                  <c:v>67.41</c:v>
                </c:pt>
                <c:pt idx="3">
                  <c:v>59.65</c:v>
                </c:pt>
                <c:pt idx="4">
                  <c:v>52.8</c:v>
                </c:pt>
              </c:numCache>
            </c:numRef>
          </c:val>
          <c:extLst>
            <c:ext xmlns:c16="http://schemas.microsoft.com/office/drawing/2014/chart" uri="{C3380CC4-5D6E-409C-BE32-E72D297353CC}">
              <c16:uniqueId val="{00000000-F884-45F1-B833-A43BF5E17BE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F884-45F1-B833-A43BF5E17BE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285.76</c:v>
                </c:pt>
                <c:pt idx="1">
                  <c:v>284.85000000000002</c:v>
                </c:pt>
                <c:pt idx="2">
                  <c:v>326.52</c:v>
                </c:pt>
                <c:pt idx="3">
                  <c:v>337.31</c:v>
                </c:pt>
                <c:pt idx="4">
                  <c:v>383.09</c:v>
                </c:pt>
              </c:numCache>
            </c:numRef>
          </c:val>
          <c:extLst>
            <c:ext xmlns:c16="http://schemas.microsoft.com/office/drawing/2014/chart" uri="{C3380CC4-5D6E-409C-BE32-E72D297353CC}">
              <c16:uniqueId val="{00000000-4927-4A0A-B47D-F21FA4F6468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4927-4A0A-B47D-F21FA4F6468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沖縄県　竹富町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4288</v>
      </c>
      <c r="AM8" s="37"/>
      <c r="AN8" s="37"/>
      <c r="AO8" s="37"/>
      <c r="AP8" s="37"/>
      <c r="AQ8" s="37"/>
      <c r="AR8" s="37"/>
      <c r="AS8" s="37"/>
      <c r="AT8" s="38">
        <f>データ!$S$6</f>
        <v>334.39</v>
      </c>
      <c r="AU8" s="38"/>
      <c r="AV8" s="38"/>
      <c r="AW8" s="38"/>
      <c r="AX8" s="38"/>
      <c r="AY8" s="38"/>
      <c r="AZ8" s="38"/>
      <c r="BA8" s="38"/>
      <c r="BB8" s="38">
        <f>データ!$T$6</f>
        <v>12.82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99.45</v>
      </c>
      <c r="Q10" s="38"/>
      <c r="R10" s="38"/>
      <c r="S10" s="38"/>
      <c r="T10" s="38"/>
      <c r="U10" s="38"/>
      <c r="V10" s="38"/>
      <c r="W10" s="37">
        <f>データ!$Q$6</f>
        <v>3135</v>
      </c>
      <c r="X10" s="37"/>
      <c r="Y10" s="37"/>
      <c r="Z10" s="37"/>
      <c r="AA10" s="37"/>
      <c r="AB10" s="37"/>
      <c r="AC10" s="37"/>
      <c r="AD10" s="2"/>
      <c r="AE10" s="2"/>
      <c r="AF10" s="2"/>
      <c r="AG10" s="2"/>
      <c r="AH10" s="2"/>
      <c r="AI10" s="2"/>
      <c r="AJ10" s="2"/>
      <c r="AK10" s="2"/>
      <c r="AL10" s="37">
        <f>データ!$U$6</f>
        <v>4169</v>
      </c>
      <c r="AM10" s="37"/>
      <c r="AN10" s="37"/>
      <c r="AO10" s="37"/>
      <c r="AP10" s="37"/>
      <c r="AQ10" s="37"/>
      <c r="AR10" s="37"/>
      <c r="AS10" s="37"/>
      <c r="AT10" s="38">
        <f>データ!$V$6</f>
        <v>48.67</v>
      </c>
      <c r="AU10" s="38"/>
      <c r="AV10" s="38"/>
      <c r="AW10" s="38"/>
      <c r="AX10" s="38"/>
      <c r="AY10" s="38"/>
      <c r="AZ10" s="38"/>
      <c r="BA10" s="38"/>
      <c r="BB10" s="38">
        <f>データ!$W$6</f>
        <v>85.66</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AuudMTgAe3Ui+2j6sgzZUdYcSRPezQkMqBKNBLO65pZ0NmoCrdo9d4B3khBwhzUmxTCvDXUgKnrrhhgSmsTYyw==" saltValue="XS8T+n/DbYQ5W47Kli8Tz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473812</v>
      </c>
      <c r="D6" s="20">
        <f t="shared" si="3"/>
        <v>47</v>
      </c>
      <c r="E6" s="20">
        <f t="shared" si="3"/>
        <v>1</v>
      </c>
      <c r="F6" s="20">
        <f t="shared" si="3"/>
        <v>0</v>
      </c>
      <c r="G6" s="20">
        <f t="shared" si="3"/>
        <v>0</v>
      </c>
      <c r="H6" s="20" t="str">
        <f t="shared" si="3"/>
        <v>沖縄県　竹富町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99.45</v>
      </c>
      <c r="Q6" s="21">
        <f t="shared" si="3"/>
        <v>3135</v>
      </c>
      <c r="R6" s="21">
        <f t="shared" si="3"/>
        <v>4288</v>
      </c>
      <c r="S6" s="21">
        <f t="shared" si="3"/>
        <v>334.39</v>
      </c>
      <c r="T6" s="21">
        <f t="shared" si="3"/>
        <v>12.82</v>
      </c>
      <c r="U6" s="21">
        <f t="shared" si="3"/>
        <v>4169</v>
      </c>
      <c r="V6" s="21">
        <f t="shared" si="3"/>
        <v>48.67</v>
      </c>
      <c r="W6" s="21">
        <f t="shared" si="3"/>
        <v>85.66</v>
      </c>
      <c r="X6" s="22">
        <f>IF(X7="",NA(),X7)</f>
        <v>87.24</v>
      </c>
      <c r="Y6" s="22">
        <f t="shared" ref="Y6:AG6" si="4">IF(Y7="",NA(),Y7)</f>
        <v>81.489999999999995</v>
      </c>
      <c r="Z6" s="22">
        <f t="shared" si="4"/>
        <v>95.23</v>
      </c>
      <c r="AA6" s="22">
        <f t="shared" si="4"/>
        <v>72.5</v>
      </c>
      <c r="AB6" s="22">
        <f t="shared" si="4"/>
        <v>60.24</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703.63</v>
      </c>
      <c r="BF6" s="22">
        <f t="shared" ref="BF6:BN6" si="7">IF(BF7="",NA(),BF7)</f>
        <v>800.06</v>
      </c>
      <c r="BG6" s="22">
        <f t="shared" si="7"/>
        <v>1040.26</v>
      </c>
      <c r="BH6" s="22">
        <f t="shared" si="7"/>
        <v>1096.43</v>
      </c>
      <c r="BI6" s="22">
        <f t="shared" si="7"/>
        <v>983.86</v>
      </c>
      <c r="BJ6" s="22">
        <f t="shared" si="7"/>
        <v>1007.7</v>
      </c>
      <c r="BK6" s="22">
        <f t="shared" si="7"/>
        <v>1018.52</v>
      </c>
      <c r="BL6" s="22">
        <f t="shared" si="7"/>
        <v>949.61</v>
      </c>
      <c r="BM6" s="22">
        <f t="shared" si="7"/>
        <v>918.84</v>
      </c>
      <c r="BN6" s="22">
        <f t="shared" si="7"/>
        <v>955.49</v>
      </c>
      <c r="BO6" s="21" t="str">
        <f>IF(BO7="","",IF(BO7="-","【-】","【"&amp;SUBSTITUTE(TEXT(BO7,"#,##0.00"),"-","△")&amp;"】"))</f>
        <v>【982.48】</v>
      </c>
      <c r="BP6" s="22">
        <f>IF(BP7="",NA(),BP7)</f>
        <v>74.97</v>
      </c>
      <c r="BQ6" s="22">
        <f t="shared" ref="BQ6:BY6" si="8">IF(BQ7="",NA(),BQ7)</f>
        <v>75.099999999999994</v>
      </c>
      <c r="BR6" s="22">
        <f t="shared" si="8"/>
        <v>67.41</v>
      </c>
      <c r="BS6" s="22">
        <f t="shared" si="8"/>
        <v>59.65</v>
      </c>
      <c r="BT6" s="22">
        <f t="shared" si="8"/>
        <v>52.8</v>
      </c>
      <c r="BU6" s="22">
        <f t="shared" si="8"/>
        <v>59.22</v>
      </c>
      <c r="BV6" s="22">
        <f t="shared" si="8"/>
        <v>58.79</v>
      </c>
      <c r="BW6" s="22">
        <f t="shared" si="8"/>
        <v>58.41</v>
      </c>
      <c r="BX6" s="22">
        <f t="shared" si="8"/>
        <v>58.27</v>
      </c>
      <c r="BY6" s="22">
        <f t="shared" si="8"/>
        <v>55.15</v>
      </c>
      <c r="BZ6" s="21" t="str">
        <f>IF(BZ7="","",IF(BZ7="-","【-】","【"&amp;SUBSTITUTE(TEXT(BZ7,"#,##0.00"),"-","△")&amp;"】"))</f>
        <v>【50.61】</v>
      </c>
      <c r="CA6" s="22">
        <f>IF(CA7="",NA(),CA7)</f>
        <v>285.76</v>
      </c>
      <c r="CB6" s="22">
        <f t="shared" ref="CB6:CJ6" si="9">IF(CB7="",NA(),CB7)</f>
        <v>284.85000000000002</v>
      </c>
      <c r="CC6" s="22">
        <f t="shared" si="9"/>
        <v>326.52</v>
      </c>
      <c r="CD6" s="22">
        <f t="shared" si="9"/>
        <v>337.31</v>
      </c>
      <c r="CE6" s="22">
        <f t="shared" si="9"/>
        <v>383.09</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72.510000000000005</v>
      </c>
      <c r="CM6" s="22">
        <f t="shared" ref="CM6:CU6" si="10">IF(CM7="",NA(),CM7)</f>
        <v>72.31</v>
      </c>
      <c r="CN6" s="22">
        <f t="shared" si="10"/>
        <v>72.510000000000005</v>
      </c>
      <c r="CO6" s="22">
        <f t="shared" si="10"/>
        <v>72.510000000000005</v>
      </c>
      <c r="CP6" s="22">
        <f t="shared" si="10"/>
        <v>74.58</v>
      </c>
      <c r="CQ6" s="22">
        <f t="shared" si="10"/>
        <v>56.76</v>
      </c>
      <c r="CR6" s="22">
        <f t="shared" si="10"/>
        <v>56.04</v>
      </c>
      <c r="CS6" s="22">
        <f t="shared" si="10"/>
        <v>58.52</v>
      </c>
      <c r="CT6" s="22">
        <f t="shared" si="10"/>
        <v>58.88</v>
      </c>
      <c r="CU6" s="22">
        <f t="shared" si="10"/>
        <v>58.16</v>
      </c>
      <c r="CV6" s="21" t="str">
        <f>IF(CV7="","",IF(CV7="-","【-】","【"&amp;SUBSTITUTE(TEXT(CV7,"#,##0.00"),"-","△")&amp;"】"))</f>
        <v>【56.15】</v>
      </c>
      <c r="CW6" s="22">
        <f>IF(CW7="",NA(),CW7)</f>
        <v>74.91</v>
      </c>
      <c r="CX6" s="22">
        <f t="shared" ref="CX6:DF6" si="11">IF(CX7="",NA(),CX7)</f>
        <v>73.08</v>
      </c>
      <c r="CY6" s="22">
        <f t="shared" si="11"/>
        <v>66.709999999999994</v>
      </c>
      <c r="CZ6" s="22">
        <f t="shared" si="11"/>
        <v>69.41</v>
      </c>
      <c r="DA6" s="22">
        <f t="shared" si="11"/>
        <v>68.260000000000005</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3.51</v>
      </c>
      <c r="EF6" s="22">
        <f t="shared" si="14"/>
        <v>3.7</v>
      </c>
      <c r="EG6" s="22">
        <f t="shared" si="14"/>
        <v>3.7</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473812</v>
      </c>
      <c r="D7" s="24">
        <v>47</v>
      </c>
      <c r="E7" s="24">
        <v>1</v>
      </c>
      <c r="F7" s="24">
        <v>0</v>
      </c>
      <c r="G7" s="24">
        <v>0</v>
      </c>
      <c r="H7" s="24" t="s">
        <v>96</v>
      </c>
      <c r="I7" s="24" t="s">
        <v>97</v>
      </c>
      <c r="J7" s="24" t="s">
        <v>98</v>
      </c>
      <c r="K7" s="24" t="s">
        <v>99</v>
      </c>
      <c r="L7" s="24" t="s">
        <v>100</v>
      </c>
      <c r="M7" s="24" t="s">
        <v>101</v>
      </c>
      <c r="N7" s="25" t="s">
        <v>102</v>
      </c>
      <c r="O7" s="25" t="s">
        <v>103</v>
      </c>
      <c r="P7" s="25">
        <v>99.45</v>
      </c>
      <c r="Q7" s="25">
        <v>3135</v>
      </c>
      <c r="R7" s="25">
        <v>4288</v>
      </c>
      <c r="S7" s="25">
        <v>334.39</v>
      </c>
      <c r="T7" s="25">
        <v>12.82</v>
      </c>
      <c r="U7" s="25">
        <v>4169</v>
      </c>
      <c r="V7" s="25">
        <v>48.67</v>
      </c>
      <c r="W7" s="25">
        <v>85.66</v>
      </c>
      <c r="X7" s="25">
        <v>87.24</v>
      </c>
      <c r="Y7" s="25">
        <v>81.489999999999995</v>
      </c>
      <c r="Z7" s="25">
        <v>95.23</v>
      </c>
      <c r="AA7" s="25">
        <v>72.5</v>
      </c>
      <c r="AB7" s="25">
        <v>60.24</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703.63</v>
      </c>
      <c r="BF7" s="25">
        <v>800.06</v>
      </c>
      <c r="BG7" s="25">
        <v>1040.26</v>
      </c>
      <c r="BH7" s="25">
        <v>1096.43</v>
      </c>
      <c r="BI7" s="25">
        <v>983.86</v>
      </c>
      <c r="BJ7" s="25">
        <v>1007.7</v>
      </c>
      <c r="BK7" s="25">
        <v>1018.52</v>
      </c>
      <c r="BL7" s="25">
        <v>949.61</v>
      </c>
      <c r="BM7" s="25">
        <v>918.84</v>
      </c>
      <c r="BN7" s="25">
        <v>955.49</v>
      </c>
      <c r="BO7" s="25">
        <v>982.48</v>
      </c>
      <c r="BP7" s="25">
        <v>74.97</v>
      </c>
      <c r="BQ7" s="25">
        <v>75.099999999999994</v>
      </c>
      <c r="BR7" s="25">
        <v>67.41</v>
      </c>
      <c r="BS7" s="25">
        <v>59.65</v>
      </c>
      <c r="BT7" s="25">
        <v>52.8</v>
      </c>
      <c r="BU7" s="25">
        <v>59.22</v>
      </c>
      <c r="BV7" s="25">
        <v>58.79</v>
      </c>
      <c r="BW7" s="25">
        <v>58.41</v>
      </c>
      <c r="BX7" s="25">
        <v>58.27</v>
      </c>
      <c r="BY7" s="25">
        <v>55.15</v>
      </c>
      <c r="BZ7" s="25">
        <v>50.61</v>
      </c>
      <c r="CA7" s="25">
        <v>285.76</v>
      </c>
      <c r="CB7" s="25">
        <v>284.85000000000002</v>
      </c>
      <c r="CC7" s="25">
        <v>326.52</v>
      </c>
      <c r="CD7" s="25">
        <v>337.31</v>
      </c>
      <c r="CE7" s="25">
        <v>383.09</v>
      </c>
      <c r="CF7" s="25">
        <v>292.89999999999998</v>
      </c>
      <c r="CG7" s="25">
        <v>298.25</v>
      </c>
      <c r="CH7" s="25">
        <v>303.27999999999997</v>
      </c>
      <c r="CI7" s="25">
        <v>303.81</v>
      </c>
      <c r="CJ7" s="25">
        <v>310.26</v>
      </c>
      <c r="CK7" s="25">
        <v>320.83</v>
      </c>
      <c r="CL7" s="25">
        <v>72.510000000000005</v>
      </c>
      <c r="CM7" s="25">
        <v>72.31</v>
      </c>
      <c r="CN7" s="25">
        <v>72.510000000000005</v>
      </c>
      <c r="CO7" s="25">
        <v>72.510000000000005</v>
      </c>
      <c r="CP7" s="25">
        <v>74.58</v>
      </c>
      <c r="CQ7" s="25">
        <v>56.76</v>
      </c>
      <c r="CR7" s="25">
        <v>56.04</v>
      </c>
      <c r="CS7" s="25">
        <v>58.52</v>
      </c>
      <c r="CT7" s="25">
        <v>58.88</v>
      </c>
      <c r="CU7" s="25">
        <v>58.16</v>
      </c>
      <c r="CV7" s="25">
        <v>56.15</v>
      </c>
      <c r="CW7" s="25">
        <v>74.91</v>
      </c>
      <c r="CX7" s="25">
        <v>73.08</v>
      </c>
      <c r="CY7" s="25">
        <v>66.709999999999994</v>
      </c>
      <c r="CZ7" s="25">
        <v>69.41</v>
      </c>
      <c r="DA7" s="25">
        <v>68.260000000000005</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3.51</v>
      </c>
      <c r="EF7" s="25">
        <v>3.7</v>
      </c>
      <c r="EG7" s="25">
        <v>3.7</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2024-01-25T09:30:55Z</cp:lastPrinted>
  <dcterms:created xsi:type="dcterms:W3CDTF">2023-12-05T01:08:10Z</dcterms:created>
  <dcterms:modified xsi:type="dcterms:W3CDTF">2024-01-25T09:30:58Z</dcterms:modified>
  <cp:category/>
</cp:coreProperties>
</file>